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2120" windowHeight="8685" activeTab="0"/>
  </bookViews>
  <sheets>
    <sheet name="за 9 месяцев 2014 год " sheetId="1" r:id="rId1"/>
  </sheets>
  <definedNames>
    <definedName name="_xlnm.Print_Titles" localSheetId="0">'за 9 месяцев 2014 год '!$5:$5</definedName>
    <definedName name="_xlnm.Print_Area" localSheetId="0">'за 9 месяцев 2014 год '!$A$1:$E$159</definedName>
  </definedNames>
  <calcPr fullCalcOnLoad="1"/>
</workbook>
</file>

<file path=xl/sharedStrings.xml><?xml version="1.0" encoding="utf-8"?>
<sst xmlns="http://schemas.openxmlformats.org/spreadsheetml/2006/main" count="301" uniqueCount="254">
  <si>
    <t>Единый налог на вмененный доход для отдельных видов деятельности</t>
  </si>
  <si>
    <t>Единый  сельскохозяйственный налог</t>
  </si>
  <si>
    <t>Государственная пошлина</t>
  </si>
  <si>
    <t>ЗАДОЛЖЕННОСТЬ И ПЕРЕРАСЧЕТЫ ПО ОТМЕНЕННЫМ НАЛОГАМ, СБОРАМ И ИНЫМ ОБЯЗАТЕЛЬНЫМ ПЛАТЕЖАМ</t>
  </si>
  <si>
    <t>Прочие налоги и сборы (по отмененным налогам и сборам субъектов Российской Федерации)</t>
  </si>
  <si>
    <t xml:space="preserve">Налог на прибыль организаций, зачисляемый в местные бюджеты </t>
  </si>
  <si>
    <t>Налог с продаж</t>
  </si>
  <si>
    <t>НАЛОГИ НА ПРИБЫЛЬ, ДОХОДЫ</t>
  </si>
  <si>
    <t>Налог на доходы физических лиц</t>
  </si>
  <si>
    <t xml:space="preserve">Налоги на имущество </t>
  </si>
  <si>
    <t xml:space="preserve">Налог на имущество предприятий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</si>
  <si>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</si>
  <si>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</si>
  <si>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</si>
  <si>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ДОХОДЫ ОТ ПРОДАЖИ МАТЕРИАЛЬНЫХ И НЕМАТЕРИАЛЬНЫХ АКТИВОВ</t>
  </si>
  <si>
    <t>ШТРАФЫ, САНКЦИИ, ВОЗМЕЩЕНИЕ УЩЕРБА</t>
  </si>
  <si>
    <t>Всего доходов</t>
  </si>
  <si>
    <t xml:space="preserve">  </t>
  </si>
  <si>
    <t xml:space="preserve">Налоги на совокупный доход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</si>
  <si>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</si>
  <si>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000 1 01 02040 01 0000 110</t>
  </si>
  <si>
    <t xml:space="preserve">000 1 01 02010 01 0000 110 </t>
  </si>
  <si>
    <t xml:space="preserve">000 1 01 02020 01 0000 110   </t>
  </si>
  <si>
    <t>000 1 05 00000 00 0000 000</t>
  </si>
  <si>
    <t>000 1 05 02000 02 0000 110</t>
  </si>
  <si>
    <t>000 1 05 03000 01 0000 110</t>
  </si>
  <si>
    <t xml:space="preserve">000 1 08 00000 00 0000 000 </t>
  </si>
  <si>
    <t>000 1 08 03010 01 0000 110</t>
  </si>
  <si>
    <t>000 1 09 00000 00 0000 000</t>
  </si>
  <si>
    <t>000 1 09 01000 03 0000 110</t>
  </si>
  <si>
    <t xml:space="preserve">000 1 09 04000 00 0000 110 </t>
  </si>
  <si>
    <t>000 1 09 04010 02 0000 110</t>
  </si>
  <si>
    <t>000 1 09 06000 02 0000 110</t>
  </si>
  <si>
    <t>000 1 11 05035 05 0000 120</t>
  </si>
  <si>
    <t xml:space="preserve">000 1 09 06010 02 0000 110 </t>
  </si>
  <si>
    <t>000 1 12 00000 00 0000 000</t>
  </si>
  <si>
    <t>000 1 12 01000 01 0000 120</t>
  </si>
  <si>
    <t>000 1 14 00000 00 0000 000</t>
  </si>
  <si>
    <t>000 1 14 02033 05 0000 410</t>
  </si>
  <si>
    <t>000 1 16 00000 00 0000 000</t>
  </si>
  <si>
    <t>000 1 16 28000 01 0000 140</t>
  </si>
  <si>
    <t>000 2 00 00000 00 0000 000</t>
  </si>
  <si>
    <t>000 1 01 02000 01 0000 110</t>
  </si>
  <si>
    <t>000 1 01 00000 00 0000 000</t>
  </si>
  <si>
    <t>000 1 00 00000 00 0000 000</t>
  </si>
  <si>
    <t>000 1 11 00000 00 0000 000</t>
  </si>
  <si>
    <t>000 1 16 90050 05 0000 140</t>
  </si>
  <si>
    <t xml:space="preserve">                                                                                                               </t>
  </si>
  <si>
    <t>000 2 07 05000 05 0000 180</t>
  </si>
  <si>
    <t>Прочие безвозмездные поступления в бюджеты муниципальных районов</t>
  </si>
  <si>
    <t xml:space="preserve">000 1 16 06000 01 0000 140 </t>
  </si>
  <si>
    <t>000 2 02 00000 00 0000 000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</si>
  <si>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</si>
  <si>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</si>
  <si>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</si>
  <si>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000 114 02030 05 0000 410</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</si>
  <si>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</si>
  <si>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000 114 02030 05 0000 440</t>
  </si>
  <si>
    <t>000 1 14 02032 05 0000 410</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</si>
  <si>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</si>
  <si>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</si>
  <si>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</si>
  <si>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000 1 14 02033 05 0000 440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</si>
  <si>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</si>
  <si>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</si>
  <si>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000 1 17 00000 00 0000 000</t>
  </si>
  <si>
    <t>ПРОЧИЕ НЕНАЛОГОВЫЕ ДОХОДЫ</t>
  </si>
  <si>
    <t>Прочие безвозмездные поступления учреждениям, находящимися в ведении органов местного самоуправления муниципальных районов</t>
  </si>
  <si>
    <t>Код дохода</t>
  </si>
  <si>
    <t xml:space="preserve">Наименование </t>
  </si>
  <si>
    <t>000 1 13 00000 00 0000 000</t>
  </si>
  <si>
    <t>ИТОГО НАЛОГОВЫЕ И НЕНАЛОГОВЫЕ ДОХОДЫ</t>
  </si>
  <si>
    <t>000 2 02 01001 05 0000 151</t>
  </si>
  <si>
    <t>000 2 02 01003 05 0000 151</t>
  </si>
  <si>
    <t>Дотации бюджетам муниципальных районов на поддержку мер по обеспечению сбалансированности бюджетов</t>
  </si>
  <si>
    <t>000 2 02 02999 05 0000 151</t>
  </si>
  <si>
    <t>Субсидии на предоставление мер социальной поддержки медицинскому персоналу муниципальных учреждений здравоохранения, участвующему в оказании противотуберкулезной помощи населению</t>
  </si>
  <si>
    <t>000 2 02 03003 05 0000 151</t>
  </si>
  <si>
    <t>Субвенции бюджетам муниципальных районов на государственную регистрацию актов гражданского состояния</t>
  </si>
  <si>
    <t>000 2 02 03015 05 0000 151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</si>
  <si>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</si>
  <si>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000 2 02 03024 05 0000 151</t>
  </si>
  <si>
    <t>Субвенция на исполнение государственных полномочий по созданию и организации деятельности административных комиссий</t>
  </si>
  <si>
    <t>Субвенция на исполнение полномочий органов государственной власти Курганской области по расчету и предоставлению дотаций</t>
  </si>
  <si>
    <t>Субвенция на исполнение государственных полномочий по образованию комиссий по делам несовершеннолетних и защите их прав</t>
  </si>
  <si>
    <t>000 2 02 03021 05 0000 151</t>
  </si>
  <si>
    <t>Субвенции бюджетам муниципальных районов на  ежемесячное денежное вознаграждение за классное руководство</t>
  </si>
  <si>
    <t>000 2 02 03027 05 0000 151</t>
  </si>
  <si>
    <t>000 202 03027 05 0000 151</t>
  </si>
  <si>
    <t>000 2 02 03999 05 0000 151</t>
  </si>
  <si>
    <t>000 202 04005 05 0000 151</t>
  </si>
  <si>
    <t xml:space="preserve">Межбюджетные трансферты ,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t>
  </si>
  <si>
    <t>Дотации бюджетам муниципальных районов на выравнивание бюджетной обеспеченности</t>
  </si>
  <si>
    <t>Налоговые и неналоговые доходы</t>
  </si>
  <si>
    <t>Субсидии  на компенсацию расходов по уплате налога на имущество организаций ,финансируемых из местных бюджетов, транспортного налога</t>
  </si>
  <si>
    <t>Субсидии на денежные выплаты врачам-специалистам  муниципальных учреждений здравоохранения</t>
  </si>
  <si>
    <t>000 2 02 02000 00 0000 151</t>
  </si>
  <si>
    <t>000 2 02 01000 00 0000 151</t>
  </si>
  <si>
    <t>Дотации бюджетам муниципальных образований</t>
  </si>
  <si>
    <t>000 2 02 03000 00 0000 151</t>
  </si>
  <si>
    <t>Субвенции бюджетам муниципальных образований</t>
  </si>
  <si>
    <t xml:space="preserve">Субвенции бюджетам муниципальных районов на выполнение передаваемых полномочий субъектов Российской Федерации </t>
  </si>
  <si>
    <t>в том числе :</t>
  </si>
  <si>
    <t>Прочие субсидии бюджетам муниципальных районов</t>
  </si>
  <si>
    <t>в том числе:</t>
  </si>
  <si>
    <t>000 202 03029 05 0000 151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</si>
  <si>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</si>
  <si>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ДОХОДЫ</t>
  </si>
  <si>
    <t xml:space="preserve"> </t>
  </si>
  <si>
    <t>000 2 02 02085 05 0000 151</t>
  </si>
  <si>
    <t>000 2 02 02088 05 0002 151</t>
  </si>
  <si>
    <t>000 2 02 02089 05 0001 151</t>
  </si>
  <si>
    <t>Субсидии на развитие муниципальной системы образования</t>
  </si>
  <si>
    <t>Субсидии на закупку автотранспортных средств и коммунальной техники</t>
  </si>
  <si>
    <t>000 202 04012 05 0000 151</t>
  </si>
  <si>
    <t>000 202 04014 05 0000 151</t>
  </si>
  <si>
    <t>000 202 04000 00 0000 151</t>
  </si>
  <si>
    <t>000 1 16 25060 01 0000 140</t>
  </si>
  <si>
    <t>Денежные взыскания (штрафы) за нарушение земельного законодательства</t>
  </si>
  <si>
    <t>тыс. руб.</t>
  </si>
  <si>
    <t>Субвенции бюджетам муниципальных районов  на осуществление полномочий по подготовке проведения статистических переписей</t>
  </si>
  <si>
    <t>000 2 02 03002 05 0000 151</t>
  </si>
  <si>
    <t>000 202 04025 05 0000 151</t>
  </si>
  <si>
    <t>000 2 02 03020 05 0000 151</t>
  </si>
  <si>
    <t>Государственная пошлина по делам, рассматриваемым в судах общей юрисдикции, мировыми судьями (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</si>
  <si>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</si>
  <si>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Субсидии бюджетам муниципальных образований (межбюджетные субсидии)</t>
  </si>
  <si>
    <t>Прочие субвенции бюджетам муниципальных районов</t>
  </si>
  <si>
    <t>Субсидии на организацию отдыха детей в лагерях дневного пребывания в каникулярное время</t>
  </si>
  <si>
    <t>Субсидии на организацию отдыха детей в загородных оздоровительных лагерях в каникулярное время</t>
  </si>
  <si>
    <t>Субвенция на исполнение государственных полномочий  по содержанию органов опеки и попечительства</t>
  </si>
  <si>
    <t>Субвенции на содержание  детей в приемных семьях</t>
  </si>
  <si>
    <t>Субвенции на выплату вознаграждения опекунам ( попечителям),приемным родителям</t>
  </si>
  <si>
    <t>Субвенции на обеспечение ремонта жилых помещений, принадлежащих детям- сиротам и детям оставшимся  без попечения родителей, на праве собственности</t>
  </si>
  <si>
    <t>000 1 11 05013 10 0000 120</t>
  </si>
  <si>
    <t>000 1 13 01995 05 0000 130</t>
  </si>
  <si>
    <t xml:space="preserve">Прочие  доходы от оказания платных услуг  (работ)получателями средств бюджетов муниципальных районов </t>
  </si>
  <si>
    <t>000 1 13 02995 05 0000 130</t>
  </si>
  <si>
    <t>Прочие доходы  от компенсации затрат  бюджетов муниципальных районов</t>
  </si>
  <si>
    <t>000 114 06013 10 0000 430</t>
  </si>
  <si>
    <t xml:space="preserve">БЕЗВОЗМЕЗДНЫЕ ПОСТУПЛЕНИЯ </t>
  </si>
  <si>
    <t>Безвозмездные поступления от других бюджетов бюджетной системы Российской Федерации</t>
  </si>
  <si>
    <t>Субвенция на исполнение государственных полномочий по выплате надбавки  за высшую квалификационную категорию педагогическим  работникам муниципальных образовательных учреждений</t>
  </si>
  <si>
    <t>Субвенции  на   содержание   детей в семьях опекунов (попечителей)</t>
  </si>
  <si>
    <t>000 1 01 02030 01 0000 110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</si>
  <si>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</si>
  <si>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правононарушениях</t>
  </si>
  <si>
    <t>Субсидии на обеспечение питанием обучающихся общеобразовательных учреждений</t>
  </si>
  <si>
    <t xml:space="preserve">Субвенции на реализацию государственного стандарта общего образования на обеспечение учебного процесса </t>
  </si>
  <si>
    <t>Субвенции на однократное предоставление детям-сиротам и детям, оставшимся без попечения родителей, лицам из числа детей- сирот, детей оставшихся без попечения родителей благоустроенных жилых помещений специализированного жилого фонда по договорам найма специализированных жилых помещений</t>
  </si>
  <si>
    <t xml:space="preserve">000 1 16 08010 01 0000 140 </t>
  </si>
  <si>
    <t>000 114 02050 05 0000 410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</si>
  <si>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</si>
  <si>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000 1 11 05075 05 0000 120</t>
  </si>
  <si>
    <t xml:space="preserve">Доходы от сдачи в аренду имущества, составляющего казну муниципальных районов (за исключением земельных участков)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</si>
  <si>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</si>
  <si>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</si>
  <si>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</si>
  <si>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</si>
  <si>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</si>
  <si>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 взимаемый в виде стоимости патента в связи с применением упрощенной системы налогоблажения</t>
  </si>
  <si>
    <t>Доходы от оказания  платных услуг (работ) и компенсации затрат государства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</si>
  <si>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</si>
  <si>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поступления от денежных взысканий (штрафов) и иных сумм в возмещение ущерба, зачисляемые в бюджеты муниципальных районов</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</si>
  <si>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</si>
  <si>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 коммунального хозяйства</t>
  </si>
  <si>
    <t>Субсидии бюджетам муниципальных районов на обеспечение мероприятий по капитальному ремонту многоквартирных домов за счет средств бюджетов</t>
  </si>
  <si>
    <t>Субсидии на денежные выплаты фельдшерам, работающим в медицинских организациях муниципальных образований и выполняющим функции участковых врачей и врачей общей практики</t>
  </si>
  <si>
    <t>Субсидии на осуществление доплат отдельным категориям педагогических  работников муниципальных дошкольных  образовательных учреждений и образовательных учреждений  для детей дошкольного и младшего школьного возраста</t>
  </si>
  <si>
    <t xml:space="preserve">Субсидии на организацию отдыха детей ,находящихся в трудной жизненной ситуации, в лагерях  дневного пребывания  в каникулярное время </t>
  </si>
  <si>
    <t>Субсидии на организацию общественных работ в организациях и на социально значимых объектах для работников , находящихся  под риском увольнения, и незанятых граждан</t>
  </si>
  <si>
    <t>Субсидии на организацию  стажировки в целях приобретения опыта работы выпускников в организациях</t>
  </si>
  <si>
    <t>Субвенции на исполнение государственных полномочий по  хранению, комплектованию, учету  и использованию Архивного фонда Курганской области</t>
  </si>
  <si>
    <t>Субвенции на 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t>
  </si>
  <si>
    <t>Субвенция на  осуществление государственных полномочий по определению  перечня должностных лиц, уполномоченных составлять протоколы об административных правонарушениях</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</si>
  <si>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</si>
  <si>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Иные межбюджетные трансферты</t>
  </si>
  <si>
    <t>Межбюджетные трансферты , передаваемые бюджетам муниципальных  районов , для компенсации дополнительных расходов , возникших в результате решений , принятых органами власти другого уровня</t>
  </si>
  <si>
    <t>Межбюджетные трансферты ,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</si>
  <si>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на комплектование книжных фондов библиотек муниципальных образований</t>
  </si>
  <si>
    <t xml:space="preserve">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 оформление правоустанавливающих документов, расходы на уплату налога на имущество организаций) </t>
  </si>
  <si>
    <t xml:space="preserve">Субвенции на исполнение государственных полномочий  по предоставлению мер социальной поддержки лицам, проживающим и работающим  в сельской местности и в рабочих поселках ( поселках городского типа) </t>
  </si>
  <si>
    <t>Субвенции на организацию  предоставления дополнительного профессионального образования педагогическим работникам</t>
  </si>
  <si>
    <t xml:space="preserve"> Субвенции на выплаты единовременного денежного пособия при достижении усыновленным (удочеренным)ребенком 3- летнего возраста</t>
  </si>
  <si>
    <t>000 202 03119 05 0000 151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</si>
  <si>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</si>
  <si>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реализацию государственного стандарта общего образования на  оплату труда  работников  образовательных организаций</t>
  </si>
  <si>
    <t>Субвенции на реализацию стандарта дошкольного образования на учебно- наглядные пособия, технические средства обучения, игры, игрушки, расходные материалы</t>
  </si>
  <si>
    <t>Субвенция на реализацию государственного стандарта дошкольного образования на оплату труда</t>
  </si>
  <si>
    <t>000 202 04999 05 0000 151</t>
  </si>
  <si>
    <t>000 2 07 05020 05 0000 180</t>
  </si>
  <si>
    <t>Поступления от денежных пожертвований, предоставляемых физическими лицами получателям средств бюджетов муниципальных районов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</si>
  <si>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налогового кодекса Российской Федерации</t>
  </si>
  <si>
    <t>Субвенции  на выплаты единовременного денежного пособия при получении усыновлении ( удочерении) ребенка сироты и ребенка, оставшегося без попечения родителя</t>
  </si>
  <si>
    <t>Межбюджетные трансферты  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 сиротам и детям, оставшимся без попечения родителей, детям, находившимся под опекой( попечительством), лицам из числа детей-сирот и детей, оставшихся без попечения родителей, не имеющих  закрепленного жилого помещения, жилых помещений по договорам социального найма, а также по выплате денежной компенсации в счет предоставления указанных жилых помещений</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</si>
  <si>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</si>
  <si>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основных средств по указанному имуществу</t>
  </si>
  <si>
    <t>Субвенции бюджетам муниципальных районов на выплату  единовременного пособия  при  всех формах устройства детей , лишенных родительского попечения, в семью</t>
  </si>
  <si>
    <t>000  202 04014 05 0000 151</t>
  </si>
  <si>
    <t>Межбюджетные трансферты ,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</si>
  <si>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000 2 02 02077 05 0000 151</t>
  </si>
  <si>
    <t>Субсидии на бюджетные инвестиции в объекты капитального строительства</t>
  </si>
  <si>
    <t>000 2 02 02088 05 0004 151</t>
  </si>
  <si>
    <t>Субсидии бюджетам муниципальных районов на обеспечение мероприятий по переселению граждан из аварийного жилищного фонда с учем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 коммунального хозяйства</t>
  </si>
  <si>
    <t>000 2 02 02089 05 0004 151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</si>
  <si>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t>
  </si>
  <si>
    <t>000 2 02 02204 05 0000 151</t>
  </si>
  <si>
    <t>Субсидия на модернизацию региональных систем дошкольного образования</t>
  </si>
  <si>
    <t>000 2 02 02216 05 0000 151</t>
  </si>
  <si>
    <t>Субвенции на  осуществление государственных полномочий по организации проведения капитального ремонта общего имущества в  многоквартирных домах</t>
  </si>
  <si>
    <t>000 2 02 02051 05 0000 151</t>
  </si>
  <si>
    <t>Субсидии  на предоставление молодым семьям социальных выплат на приобретение ( строительство жилья)</t>
  </si>
  <si>
    <t>Прочие межбюджетные трасферты</t>
  </si>
  <si>
    <t>Субсидии на реализацию федеральных целевых программ</t>
  </si>
  <si>
    <t>000 207 05030 05 0000 180</t>
  </si>
  <si>
    <t>000 2 19 05000 05 0000 151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</si>
  <si>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</si>
  <si>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годовой план на 2014 год</t>
  </si>
  <si>
    <t>% исполнения от плана</t>
  </si>
  <si>
    <t>000 105 04020 02 0000 110</t>
  </si>
  <si>
    <t>000 1 08 07150 01 0000 110</t>
  </si>
  <si>
    <t>Гоударственная пошлина за выдачу разрешения на установку рекламной конструкции</t>
  </si>
  <si>
    <t xml:space="preserve">000 1 16 03010 01 0000 140 </t>
  </si>
  <si>
    <t xml:space="preserve">000 1 16 03030 01 0000 140 </t>
  </si>
  <si>
    <t>000 1 16 21050 05 0000 140</t>
  </si>
  <si>
    <t>000 1 16 23051 05 0000 140</t>
  </si>
  <si>
    <t>000 1 16 25030 01 0000 140</t>
  </si>
  <si>
    <t>000 1 16 25050 01 0000 140</t>
  </si>
  <si>
    <t>000 1 16 30030 01 0000 140</t>
  </si>
  <si>
    <t>000 1 16 35030 05 0000 140</t>
  </si>
  <si>
    <t>000 1 17 01050 05 0000 180</t>
  </si>
  <si>
    <t>Невыясненные поступления , зачисляемые в бюджеты муниципальных районов</t>
  </si>
  <si>
    <r>
      <t>Денежные взыскания (штрафы) за нарушение законодательства о налогах и сборах, предусмотренные статьями 116, 118, статьей 119</t>
    </r>
    <r>
      <rPr>
        <vertAlign val="superscript"/>
        <sz val="14"/>
        <rFont val="Times New Roman"/>
        <family val="1"/>
      </rPr>
      <t>1</t>
    </r>
    <r>
      <rPr>
        <sz val="14"/>
        <rFont val="Times New Roman"/>
        <family val="1"/>
      </rPr>
      <t>, пунктами 1 и 2 статьи 120, статьями 125, 126, 128, 129, 129</t>
    </r>
    <r>
      <rPr>
        <vertAlign val="superscript"/>
        <sz val="14"/>
        <rFont val="Times New Roman"/>
        <family val="1"/>
      </rPr>
      <t>1</t>
    </r>
    <r>
      <rPr>
        <sz val="14"/>
        <rFont val="Times New Roman"/>
        <family val="1"/>
      </rPr>
      <t>, 132, 133, 134, 135, 135</t>
    </r>
    <r>
      <rPr>
        <vertAlign val="superscript"/>
        <sz val="14"/>
        <rFont val="Times New Roman"/>
        <family val="1"/>
      </rPr>
      <t>1</t>
    </r>
    <r>
      <rPr>
        <sz val="14"/>
        <rFont val="Times New Roman"/>
        <family val="1"/>
      </rPr>
      <t xml:space="preserve"> Налогового кодекса Российской Федерации </t>
    </r>
  </si>
  <si>
    <r>
      <t>Денежные взыскания (штрафы) за нарушение законодательства о налогах и сборах, предусмотренные статьей 129</t>
    </r>
    <r>
      <rPr>
        <vertAlign val="superscript"/>
        <sz val="14"/>
        <rFont val="Times New Roman"/>
        <family val="1"/>
      </rPr>
      <t>2</t>
    </r>
    <r>
      <rPr>
        <sz val="14"/>
        <rFont val="Times New Roman"/>
        <family val="1"/>
      </rPr>
      <t xml:space="preserve"> Налогового кодекса Российской Федерации</t>
    </r>
  </si>
  <si>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</si>
  <si>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</si>
  <si>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</si>
  <si>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Суммы по искам о возмещении вреда , причиненного окружающей среде, подлежащие  зачислению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</si>
  <si>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</si>
  <si>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Прочие денежные взыскания( штрафы) за правонарушения в области дорожного движения</t>
  </si>
  <si>
    <t>Информация об исполнении районного бюджета за 9 месяцев 2014 года</t>
  </si>
  <si>
    <t>фактическое исполнение за 9 месяцев 2014 года</t>
  </si>
  <si>
    <t>000 109 06010 02 0000 110</t>
  </si>
  <si>
    <t>000 1 16 08020 01 0000 140</t>
  </si>
  <si>
    <t>Денежные взыскания(штрафы) за административные правонарушения в области государственного регулирования производства и оборота табачной продукции</t>
  </si>
  <si>
    <t>Субсидии на проведение мероприятий по формированию в Курганской области сети образовательных учреждений, реализующих образовательные программы общего образования, обеспечивающих совместное обучение инвалидов и лиц,не имеющих нарушений развития</t>
  </si>
  <si>
    <t>Субсидии на поддержку развития муниципальных образовательных организаций, реализующих программу дошкольного образования</t>
  </si>
  <si>
    <t>Субсидии на приобретение школьных автобусов</t>
  </si>
  <si>
    <t>000 2 02 02215 05 0000 151</t>
  </si>
  <si>
    <t>Субсидии бюджетам муниципальных районов на создание в общеобразовательных организацияях,расположенных в сельской местности,условий для занятий физической культурой и спортом</t>
  </si>
  <si>
    <t>000  202 04052 05 0000 151</t>
  </si>
  <si>
    <t>Межбюджетные трансферты,передаваемые бюджетам муниципальных районов на государственную поддержку муниципальных учреждений культуры,находящихся на территории сельских поселений</t>
  </si>
  <si>
    <t>000  202 04053 05 0000 151</t>
  </si>
  <si>
    <t>Межбюджетные трансферты,передаваемые бюджетам муниципальных районов на государственную поддержку лучших работников муниципальных учреждений культуры,находящихся на территории сельских поселений</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</si>
</sst>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0.0000000000000"/>
    <numFmt numFmtId="176" formatCode="0.00000000000000"/>
    <numFmt numFmtId="177" formatCode="0.000000000000000"/>
    <numFmt numFmtId="178" formatCode="0.0000000000000000"/>
    <numFmt numFmtId="179" formatCode="0.00000000000000000"/>
    <numFmt numFmtId="180" formatCode="0.000000000000000000"/>
    <numFmt numFmtId="181" formatCode="0.0000000000000000000"/>
    <numFmt numFmtId="182" formatCode="0.00000000000000000000"/>
    <numFmt numFmtId="183" formatCode="0.000000000000000000000"/>
    <numFmt numFmtId="184" formatCode="_-* #,##0.000_р_._-;\-* #,##0.000_р_._-;_-* &quot;-&quot;??_р_._-;_-@_-"/>
    <numFmt numFmtId="185" formatCode="_-* #,##0.0000_р_._-;\-* #,##0.0000_р_._-;_-* &quot;-&quot;??_р_._-;_-@_-"/>
    <numFmt numFmtId="186" formatCode="_-* #,##0.00000_р_._-;\-* #,##0.00000_р_._-;_-* &quot;-&quot;??_р_._-;_-@_-"/>
    <numFmt numFmtId="187" formatCode="_-* #,##0.000000_р_._-;\-* #,##0.000000_р_._-;_-* &quot;-&quot;??_р_._-;_-@_-"/>
    <numFmt numFmtId="188" formatCode="0.0%"/>
    <numFmt numFmtId="189" formatCode="0.000%"/>
    <numFmt numFmtId="190" formatCode="0.0000%"/>
    <numFmt numFmtId="191" formatCode="0.00000%"/>
    <numFmt numFmtId="192" formatCode="0.000000%"/>
    <numFmt numFmtId="193" formatCode="0.0000000%"/>
    <numFmt numFmtId="194" formatCode="0.000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_-* #,##0.0_р_._-;\-* #,##0.0_р_._-;_-* &quot;-&quot;??_р_._-;_-@_-"/>
    <numFmt numFmtId="200" formatCode="_-* #,##0_р_._-;\-* #,##0_р_._-;_-* &quot;-&quot;??_р_._-;_-@_-"/>
  </numFmts>
  <fonts count="51">
    <font>
      <sz val="10"/>
      <name val="Arial Cyr"/>
      <family val="0"/>
    </font>
    <font>
      <sz val="12"/>
      <name val="Times New Roman Cyr"/>
      <family val="0"/>
    </font>
    <font>
      <sz val="13"/>
      <name val="Times New Roman Cyr"/>
      <family val="1"/>
    </font>
    <font>
      <b/>
      <sz val="12"/>
      <name val="Times New Roman Cyr"/>
      <family val="1"/>
    </font>
    <font>
      <sz val="14"/>
      <color indexed="8"/>
      <name val="Times New Roman"/>
      <family val="1"/>
    </font>
    <font>
      <b/>
      <sz val="14"/>
      <color indexed="8"/>
      <name val="Times New Roman"/>
      <family val="1"/>
    </font>
    <font>
      <u val="single"/>
      <sz val="10"/>
      <color indexed="12"/>
      <name val="Arial Cyr"/>
      <family val="0"/>
    </font>
    <font>
      <u val="single"/>
      <sz val="10"/>
      <color indexed="36"/>
      <name val="Arial Cyr"/>
      <family val="0"/>
    </font>
    <font>
      <b/>
      <sz val="14"/>
      <name val="Times New Roman Cyr"/>
      <family val="0"/>
    </font>
    <font>
      <sz val="14"/>
      <name val="Times New Roman Cyr"/>
      <family val="0"/>
    </font>
    <font>
      <sz val="10"/>
      <color indexed="8"/>
      <name val="Times New Roman"/>
      <family val="1"/>
    </font>
    <font>
      <sz val="16"/>
      <color indexed="8"/>
      <name val="Times New Roman"/>
      <family val="1"/>
    </font>
    <font>
      <b/>
      <sz val="14"/>
      <name val="Times New Roman"/>
      <family val="1"/>
    </font>
    <font>
      <sz val="10"/>
      <name val="Arial"/>
      <family val="2"/>
    </font>
    <font>
      <sz val="14"/>
      <name val="Times New Roman"/>
      <family val="1"/>
    </font>
    <font>
      <vertAlign val="super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3"/>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medium"/>
      <right>
        <color indexed="63"/>
      </right>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medium"/>
    </border>
    <border>
      <left style="thin"/>
      <right>
        <color indexed="63"/>
      </right>
      <top style="thin"/>
      <bottom>
        <color indexed="63"/>
      </bottom>
    </border>
    <border>
      <left style="thin"/>
      <right>
        <color indexed="63"/>
      </right>
      <top style="medium"/>
      <bottom style="thin"/>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0" fillId="0" borderId="0">
      <alignment/>
      <protection/>
    </xf>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92">
    <xf numFmtId="0" fontId="0" fillId="0" borderId="0" xfId="0" applyAlignment="1">
      <alignment/>
    </xf>
    <xf numFmtId="0" fontId="1" fillId="0" borderId="0" xfId="53">
      <alignment/>
      <protection/>
    </xf>
    <xf numFmtId="0" fontId="1" fillId="0" borderId="0" xfId="53" applyBorder="1">
      <alignment/>
      <protection/>
    </xf>
    <xf numFmtId="0" fontId="1" fillId="0" borderId="0" xfId="53" applyFont="1">
      <alignment/>
      <protection/>
    </xf>
    <xf numFmtId="0" fontId="4" fillId="0" borderId="10" xfId="0" applyFont="1" applyBorder="1" applyAlignment="1">
      <alignment horizontal="justify" vertical="top" wrapText="1"/>
    </xf>
    <xf numFmtId="0" fontId="1" fillId="0" borderId="0" xfId="53" applyAlignment="1">
      <alignment horizontal="center" vertical="center"/>
      <protection/>
    </xf>
    <xf numFmtId="0" fontId="2" fillId="0" borderId="0" xfId="53" applyFont="1" applyAlignment="1">
      <alignment horizontal="center" vertical="center"/>
      <protection/>
    </xf>
    <xf numFmtId="0" fontId="2" fillId="33" borderId="0" xfId="53" applyFont="1" applyFill="1" applyAlignment="1">
      <alignment horizontal="center" vertical="center"/>
      <protection/>
    </xf>
    <xf numFmtId="0" fontId="1" fillId="0" borderId="11" xfId="53" applyBorder="1">
      <alignment/>
      <protection/>
    </xf>
    <xf numFmtId="0" fontId="1" fillId="0" borderId="12" xfId="53" applyBorder="1">
      <alignment/>
      <protection/>
    </xf>
    <xf numFmtId="0" fontId="1" fillId="34" borderId="12" xfId="53" applyFill="1" applyBorder="1">
      <alignment/>
      <protection/>
    </xf>
    <xf numFmtId="0" fontId="9" fillId="0" borderId="12" xfId="53" applyFont="1" applyBorder="1">
      <alignment/>
      <protection/>
    </xf>
    <xf numFmtId="0" fontId="3" fillId="0" borderId="12" xfId="53" applyFont="1" applyBorder="1">
      <alignment/>
      <protection/>
    </xf>
    <xf numFmtId="0" fontId="3" fillId="34" borderId="12" xfId="53" applyFont="1" applyFill="1" applyBorder="1">
      <alignment/>
      <protection/>
    </xf>
    <xf numFmtId="0" fontId="1" fillId="34" borderId="12" xfId="53" applyFont="1" applyFill="1" applyBorder="1">
      <alignment/>
      <protection/>
    </xf>
    <xf numFmtId="0" fontId="1" fillId="0" borderId="13" xfId="53" applyBorder="1">
      <alignment/>
      <protection/>
    </xf>
    <xf numFmtId="0" fontId="2" fillId="0" borderId="13" xfId="53" applyFont="1" applyBorder="1">
      <alignment/>
      <protection/>
    </xf>
    <xf numFmtId="0" fontId="5" fillId="33" borderId="14" xfId="0" applyFont="1" applyFill="1" applyBorder="1" applyAlignment="1">
      <alignment vertical="top" wrapText="1"/>
    </xf>
    <xf numFmtId="0" fontId="5" fillId="33" borderId="13" xfId="0" applyFont="1" applyFill="1" applyBorder="1" applyAlignment="1">
      <alignment vertical="top" wrapText="1"/>
    </xf>
    <xf numFmtId="0" fontId="5" fillId="33" borderId="0" xfId="0" applyFont="1" applyFill="1" applyBorder="1" applyAlignment="1">
      <alignment vertical="top" wrapText="1"/>
    </xf>
    <xf numFmtId="0" fontId="1" fillId="0" borderId="14" xfId="53" applyBorder="1">
      <alignment/>
      <protection/>
    </xf>
    <xf numFmtId="0" fontId="10" fillId="33" borderId="0" xfId="0" applyFont="1" applyFill="1" applyBorder="1" applyAlignment="1">
      <alignment horizontal="center" vertical="center" wrapText="1"/>
    </xf>
    <xf numFmtId="0" fontId="4" fillId="0" borderId="15" xfId="0" applyFont="1" applyBorder="1" applyAlignment="1">
      <alignment horizontal="justify" vertical="top" wrapText="1"/>
    </xf>
    <xf numFmtId="0" fontId="5" fillId="0" borderId="16" xfId="0" applyFont="1" applyBorder="1" applyAlignment="1">
      <alignment horizontal="left" vertical="top" wrapText="1"/>
    </xf>
    <xf numFmtId="0" fontId="4" fillId="0" borderId="17" xfId="0" applyFont="1" applyBorder="1" applyAlignment="1">
      <alignment wrapText="1"/>
    </xf>
    <xf numFmtId="0" fontId="1" fillId="33" borderId="12" xfId="53" applyFill="1" applyBorder="1">
      <alignment/>
      <protection/>
    </xf>
    <xf numFmtId="0" fontId="12" fillId="0" borderId="0" xfId="53" applyFont="1" applyAlignment="1">
      <alignment horizontal="center"/>
      <protection/>
    </xf>
    <xf numFmtId="0" fontId="14" fillId="0" borderId="0" xfId="53" applyFont="1" applyBorder="1">
      <alignment/>
      <protection/>
    </xf>
    <xf numFmtId="0" fontId="12" fillId="0" borderId="0" xfId="53" applyFont="1" applyAlignment="1">
      <alignment/>
      <protection/>
    </xf>
    <xf numFmtId="0" fontId="14" fillId="0" borderId="0" xfId="53" applyFont="1" applyBorder="1" applyAlignment="1">
      <alignment horizontal="center" vertical="center"/>
      <protection/>
    </xf>
    <xf numFmtId="0" fontId="14" fillId="0" borderId="13" xfId="53" applyFont="1" applyBorder="1">
      <alignment/>
      <protection/>
    </xf>
    <xf numFmtId="0" fontId="14" fillId="0" borderId="18"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14" fillId="0" borderId="10" xfId="53" applyFont="1" applyBorder="1" applyAlignment="1">
      <alignment horizontal="center" vertical="center"/>
      <protection/>
    </xf>
    <xf numFmtId="0" fontId="14" fillId="0" borderId="10" xfId="53" applyFont="1" applyBorder="1">
      <alignment/>
      <protection/>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7" xfId="0" applyFont="1" applyBorder="1" applyAlignment="1">
      <alignment horizontal="left" vertical="top" wrapText="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0" fontId="5" fillId="0" borderId="22" xfId="0" applyFont="1" applyBorder="1" applyAlignment="1">
      <alignment horizontal="center" vertical="top" wrapText="1"/>
    </xf>
    <xf numFmtId="0" fontId="4" fillId="0" borderId="17"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horizontal="left" vertical="top" wrapText="1"/>
    </xf>
    <xf numFmtId="0" fontId="4" fillId="0" borderId="15" xfId="0" applyFont="1" applyBorder="1" applyAlignment="1">
      <alignment horizontal="center" vertical="top" wrapText="1"/>
    </xf>
    <xf numFmtId="0" fontId="4" fillId="0" borderId="15" xfId="0" applyFont="1" applyBorder="1" applyAlignment="1">
      <alignment horizontal="left" vertical="top"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justify" vertical="top" wrapText="1"/>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wrapText="1"/>
    </xf>
    <xf numFmtId="0" fontId="4" fillId="0" borderId="10" xfId="0" applyFont="1" applyBorder="1" applyAlignment="1">
      <alignment/>
    </xf>
    <xf numFmtId="0" fontId="4" fillId="0" borderId="10" xfId="0" applyFont="1" applyBorder="1" applyAlignment="1">
      <alignment horizontal="center" vertical="center" wrapText="1"/>
    </xf>
    <xf numFmtId="0" fontId="4" fillId="0" borderId="15" xfId="0" applyFont="1" applyBorder="1" applyAlignment="1">
      <alignment horizontal="center" vertical="center"/>
    </xf>
    <xf numFmtId="0" fontId="4" fillId="0" borderId="15" xfId="0" applyFont="1" applyBorder="1" applyAlignment="1">
      <alignment/>
    </xf>
    <xf numFmtId="0" fontId="5" fillId="33" borderId="2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0" borderId="10" xfId="0" applyFont="1" applyBorder="1" applyAlignment="1">
      <alignment horizontal="justify" vertical="top" wrapText="1"/>
    </xf>
    <xf numFmtId="0" fontId="14" fillId="33" borderId="21" xfId="0" applyFont="1" applyFill="1" applyBorder="1" applyAlignment="1">
      <alignment horizontal="center" vertical="center" wrapText="1"/>
    </xf>
    <xf numFmtId="0" fontId="14" fillId="33" borderId="15" xfId="0" applyFont="1" applyFill="1" applyBorder="1" applyAlignment="1">
      <alignment horizontal="justify" vertical="center" wrapText="1"/>
    </xf>
    <xf numFmtId="0" fontId="14" fillId="0" borderId="10" xfId="0" applyFont="1" applyBorder="1" applyAlignment="1">
      <alignment horizontal="justify"/>
    </xf>
    <xf numFmtId="0" fontId="5" fillId="33" borderId="10" xfId="0" applyFont="1" applyFill="1" applyBorder="1" applyAlignment="1">
      <alignment horizontal="center" vertical="center"/>
    </xf>
    <xf numFmtId="0" fontId="5" fillId="33" borderId="10" xfId="0" applyFont="1" applyFill="1" applyBorder="1" applyAlignment="1">
      <alignment wrapText="1"/>
    </xf>
    <xf numFmtId="0" fontId="4" fillId="0" borderId="26" xfId="0" applyFont="1" applyBorder="1" applyAlignment="1">
      <alignment horizontal="center" vertical="center" wrapText="1"/>
    </xf>
    <xf numFmtId="0" fontId="4" fillId="0" borderId="23" xfId="0" applyFont="1" applyBorder="1" applyAlignment="1">
      <alignment horizontal="justify" vertical="top" wrapText="1"/>
    </xf>
    <xf numFmtId="0" fontId="5" fillId="33" borderId="27" xfId="0" applyFont="1" applyFill="1" applyBorder="1" applyAlignment="1">
      <alignment horizontal="center" vertical="center"/>
    </xf>
    <xf numFmtId="0" fontId="5" fillId="0" borderId="28" xfId="0" applyFont="1" applyBorder="1" applyAlignment="1">
      <alignment horizontal="justify" vertical="top" wrapText="1"/>
    </xf>
    <xf numFmtId="0" fontId="4" fillId="33" borderId="29" xfId="0" applyFont="1" applyFill="1" applyBorder="1" applyAlignment="1">
      <alignment horizontal="center" vertical="center"/>
    </xf>
    <xf numFmtId="0" fontId="4" fillId="0" borderId="30" xfId="0" applyFont="1" applyBorder="1" applyAlignment="1">
      <alignment horizontal="justify" vertical="top" wrapText="1"/>
    </xf>
    <xf numFmtId="0" fontId="14" fillId="0" borderId="17" xfId="0" applyFont="1" applyBorder="1" applyAlignment="1">
      <alignment horizontal="center" vertical="top" wrapText="1"/>
    </xf>
    <xf numFmtId="0" fontId="14" fillId="0" borderId="17" xfId="0" applyFont="1" applyBorder="1" applyAlignment="1">
      <alignment horizontal="justify" vertical="top" wrapText="1"/>
    </xf>
    <xf numFmtId="0" fontId="14" fillId="0" borderId="10" xfId="0" applyFont="1" applyBorder="1" applyAlignment="1">
      <alignment horizontal="center" vertical="top" wrapText="1"/>
    </xf>
    <xf numFmtId="0" fontId="14" fillId="0" borderId="10" xfId="0" applyFont="1" applyBorder="1" applyAlignment="1">
      <alignment wrapText="1"/>
    </xf>
    <xf numFmtId="0" fontId="14" fillId="33" borderId="15" xfId="0" applyFont="1" applyFill="1" applyBorder="1" applyAlignment="1">
      <alignment horizontal="center" vertical="center" wrapText="1"/>
    </xf>
    <xf numFmtId="0" fontId="14" fillId="0" borderId="0" xfId="0" applyFont="1" applyAlignment="1">
      <alignment wrapText="1"/>
    </xf>
    <xf numFmtId="0" fontId="4" fillId="33" borderId="17" xfId="0" applyFont="1" applyFill="1" applyBorder="1" applyAlignment="1">
      <alignment horizontal="center" vertical="center"/>
    </xf>
    <xf numFmtId="0" fontId="4" fillId="33" borderId="17" xfId="0" applyFont="1" applyFill="1" applyBorder="1" applyAlignment="1">
      <alignment wrapText="1"/>
    </xf>
    <xf numFmtId="0" fontId="4" fillId="33" borderId="2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wrapText="1"/>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justify" vertical="center" wrapText="1"/>
    </xf>
    <xf numFmtId="0" fontId="5" fillId="35" borderId="20" xfId="0" applyFont="1" applyFill="1" applyBorder="1" applyAlignment="1">
      <alignment horizontal="center" vertical="center" wrapText="1"/>
    </xf>
    <xf numFmtId="0" fontId="12" fillId="35" borderId="25" xfId="0" applyFont="1" applyFill="1" applyBorder="1" applyAlignment="1">
      <alignment horizontal="justify" vertical="top" wrapText="1"/>
    </xf>
    <xf numFmtId="0" fontId="4" fillId="35" borderId="17" xfId="0" applyFont="1" applyFill="1" applyBorder="1" applyAlignment="1">
      <alignment horizontal="center" vertical="center" wrapText="1"/>
    </xf>
    <xf numFmtId="0" fontId="4" fillId="35" borderId="17" xfId="0" applyFont="1" applyFill="1" applyBorder="1" applyAlignment="1">
      <alignment horizontal="justify" vertical="top" wrapText="1"/>
    </xf>
    <xf numFmtId="0" fontId="5" fillId="35" borderId="10" xfId="0" applyFont="1" applyFill="1" applyBorder="1" applyAlignment="1">
      <alignment horizontal="center" vertical="center" wrapText="1"/>
    </xf>
    <xf numFmtId="0" fontId="12" fillId="35" borderId="10" xfId="0" applyNumberFormat="1" applyFont="1" applyFill="1" applyBorder="1" applyAlignment="1">
      <alignment horizontal="left" vertical="top" wrapText="1"/>
    </xf>
    <xf numFmtId="164" fontId="12" fillId="0" borderId="10" xfId="0" applyNumberFormat="1" applyFont="1" applyBorder="1" applyAlignment="1">
      <alignment horizontal="right" vertical="center" wrapText="1"/>
    </xf>
    <xf numFmtId="0" fontId="12" fillId="35" borderId="10" xfId="0" applyFont="1" applyFill="1" applyBorder="1" applyAlignment="1">
      <alignment horizontal="center"/>
    </xf>
    <xf numFmtId="0" fontId="12" fillId="35" borderId="10" xfId="0" applyFont="1" applyFill="1" applyBorder="1" applyAlignment="1">
      <alignment wrapText="1"/>
    </xf>
    <xf numFmtId="0" fontId="14" fillId="0" borderId="10" xfId="0" applyFont="1" applyBorder="1" applyAlignment="1">
      <alignment horizontal="center"/>
    </xf>
    <xf numFmtId="0" fontId="14" fillId="0" borderId="15" xfId="0" applyNumberFormat="1" applyFont="1" applyBorder="1" applyAlignment="1">
      <alignment horizontal="left" vertical="top" wrapText="1"/>
    </xf>
    <xf numFmtId="0" fontId="14" fillId="36" borderId="15" xfId="0" applyFont="1" applyFill="1" applyBorder="1" applyAlignment="1">
      <alignment horizontal="center"/>
    </xf>
    <xf numFmtId="0" fontId="14" fillId="36" borderId="15" xfId="0" applyNumberFormat="1" applyFont="1" applyFill="1" applyBorder="1" applyAlignment="1">
      <alignment horizontal="left" vertical="top" wrapText="1"/>
    </xf>
    <xf numFmtId="0" fontId="14" fillId="33" borderId="15" xfId="0" applyFont="1" applyFill="1" applyBorder="1" applyAlignment="1">
      <alignment horizontal="center"/>
    </xf>
    <xf numFmtId="0" fontId="14" fillId="33" borderId="15" xfId="0" applyNumberFormat="1" applyFont="1" applyFill="1" applyBorder="1" applyAlignment="1">
      <alignment horizontal="left" vertical="top" wrapText="1"/>
    </xf>
    <xf numFmtId="164" fontId="12" fillId="33" borderId="10" xfId="0" applyNumberFormat="1" applyFont="1" applyFill="1" applyBorder="1" applyAlignment="1">
      <alignment horizontal="right" vertical="center" wrapText="1"/>
    </xf>
    <xf numFmtId="0" fontId="14" fillId="0" borderId="15" xfId="0" applyFont="1" applyBorder="1" applyAlignment="1">
      <alignment horizontal="center"/>
    </xf>
    <xf numFmtId="0" fontId="14" fillId="0" borderId="15" xfId="0" applyFont="1" applyBorder="1" applyAlignment="1">
      <alignment wrapText="1"/>
    </xf>
    <xf numFmtId="0" fontId="14" fillId="33" borderId="10" xfId="0" applyFont="1" applyFill="1" applyBorder="1" applyAlignment="1">
      <alignment wrapText="1"/>
    </xf>
    <xf numFmtId="0" fontId="14" fillId="0" borderId="10" xfId="0" applyNumberFormat="1" applyFont="1" applyBorder="1" applyAlignment="1">
      <alignment horizontal="left" vertical="top" wrapText="1"/>
    </xf>
    <xf numFmtId="0" fontId="14" fillId="0" borderId="15" xfId="0" applyFont="1" applyBorder="1" applyAlignment="1">
      <alignment horizontal="center" vertical="top" wrapText="1"/>
    </xf>
    <xf numFmtId="0" fontId="14" fillId="36" borderId="10" xfId="0" applyFont="1" applyFill="1" applyBorder="1" applyAlignment="1">
      <alignment horizontal="center" vertical="top" wrapText="1"/>
    </xf>
    <xf numFmtId="0" fontId="14" fillId="36" borderId="10" xfId="0" applyFont="1" applyFill="1" applyBorder="1" applyAlignment="1">
      <alignment horizontal="justify" vertical="top" wrapText="1"/>
    </xf>
    <xf numFmtId="0" fontId="14" fillId="33" borderId="10" xfId="0" applyFont="1" applyFill="1" applyBorder="1" applyAlignment="1">
      <alignment horizontal="center" vertical="top" wrapText="1"/>
    </xf>
    <xf numFmtId="0" fontId="14" fillId="33" borderId="10" xfId="0" applyFont="1" applyFill="1" applyBorder="1" applyAlignment="1">
      <alignment horizontal="justify" vertical="top" wrapText="1"/>
    </xf>
    <xf numFmtId="0" fontId="14" fillId="36" borderId="10" xfId="0" applyNumberFormat="1" applyFont="1" applyFill="1" applyBorder="1" applyAlignment="1">
      <alignment horizontal="left" vertical="top" wrapText="1"/>
    </xf>
    <xf numFmtId="0" fontId="50" fillId="0" borderId="0" xfId="0" applyFont="1" applyAlignment="1">
      <alignment wrapText="1"/>
    </xf>
    <xf numFmtId="0" fontId="14" fillId="36" borderId="10" xfId="0" applyFont="1" applyFill="1" applyBorder="1" applyAlignment="1">
      <alignment horizontal="center" wrapText="1"/>
    </xf>
    <xf numFmtId="0" fontId="14" fillId="36" borderId="10" xfId="0" applyFont="1" applyFill="1" applyBorder="1" applyAlignment="1">
      <alignment wrapText="1"/>
    </xf>
    <xf numFmtId="0" fontId="14" fillId="0" borderId="10" xfId="0" applyFont="1" applyBorder="1" applyAlignment="1">
      <alignment horizontal="center" wrapText="1"/>
    </xf>
    <xf numFmtId="0" fontId="14" fillId="0" borderId="12" xfId="53" applyFont="1" applyBorder="1">
      <alignment/>
      <protection/>
    </xf>
    <xf numFmtId="0" fontId="14" fillId="35" borderId="10" xfId="0" applyFont="1" applyFill="1" applyBorder="1" applyAlignment="1">
      <alignment wrapText="1"/>
    </xf>
    <xf numFmtId="0" fontId="4" fillId="0" borderId="19" xfId="0" applyFont="1" applyBorder="1" applyAlignment="1">
      <alignment horizontal="center" vertical="center" wrapText="1"/>
    </xf>
    <xf numFmtId="0" fontId="50" fillId="0" borderId="10" xfId="0" applyFont="1" applyBorder="1" applyAlignment="1">
      <alignment wrapText="1"/>
    </xf>
    <xf numFmtId="0" fontId="4" fillId="0" borderId="20" xfId="0" applyFont="1" applyBorder="1" applyAlignment="1">
      <alignment horizontal="center" vertical="center" wrapText="1"/>
    </xf>
    <xf numFmtId="0" fontId="14" fillId="0" borderId="25" xfId="0" applyFont="1" applyBorder="1" applyAlignment="1">
      <alignment wrapText="1"/>
    </xf>
    <xf numFmtId="0" fontId="4" fillId="35" borderId="20" xfId="0" applyFont="1" applyFill="1" applyBorder="1" applyAlignment="1">
      <alignment horizontal="center" vertical="center" wrapText="1"/>
    </xf>
    <xf numFmtId="0" fontId="5" fillId="35" borderId="25" xfId="0" applyFont="1" applyFill="1" applyBorder="1" applyAlignment="1">
      <alignment horizontal="justify" vertical="top" wrapText="1"/>
    </xf>
    <xf numFmtId="0" fontId="14" fillId="33" borderId="10" xfId="0" applyFont="1" applyFill="1" applyBorder="1" applyAlignment="1">
      <alignment horizontal="justify" vertical="center" wrapText="1"/>
    </xf>
    <xf numFmtId="0" fontId="4" fillId="37" borderId="10" xfId="0" applyFont="1" applyFill="1" applyBorder="1" applyAlignment="1">
      <alignment horizontal="center" vertical="center" wrapText="1"/>
    </xf>
    <xf numFmtId="0" fontId="14" fillId="37" borderId="10" xfId="0" applyFont="1" applyFill="1" applyBorder="1" applyAlignment="1">
      <alignment/>
    </xf>
    <xf numFmtId="0" fontId="14" fillId="0" borderId="17" xfId="0" applyFont="1" applyBorder="1" applyAlignment="1">
      <alignment wrapText="1"/>
    </xf>
    <xf numFmtId="0" fontId="13" fillId="0" borderId="0" xfId="54" applyFont="1" applyFill="1" applyBorder="1" applyAlignment="1">
      <alignment horizontal="center" vertical="center" wrapText="1"/>
      <protection/>
    </xf>
    <xf numFmtId="164" fontId="12" fillId="0" borderId="33" xfId="53" applyNumberFormat="1" applyFont="1" applyBorder="1">
      <alignment/>
      <protection/>
    </xf>
    <xf numFmtId="164" fontId="12" fillId="0" borderId="32" xfId="53" applyNumberFormat="1" applyFont="1" applyBorder="1">
      <alignment/>
      <protection/>
    </xf>
    <xf numFmtId="164" fontId="12" fillId="0" borderId="18" xfId="53" applyNumberFormat="1" applyFont="1" applyBorder="1">
      <alignment/>
      <protection/>
    </xf>
    <xf numFmtId="164" fontId="12" fillId="0" borderId="26" xfId="53" applyNumberFormat="1" applyFont="1" applyBorder="1">
      <alignment/>
      <protection/>
    </xf>
    <xf numFmtId="164" fontId="12" fillId="0" borderId="34" xfId="53" applyNumberFormat="1" applyFont="1" applyBorder="1">
      <alignment/>
      <protection/>
    </xf>
    <xf numFmtId="164" fontId="12" fillId="0" borderId="27" xfId="53" applyNumberFormat="1" applyFont="1" applyBorder="1">
      <alignment/>
      <protection/>
    </xf>
    <xf numFmtId="164" fontId="12" fillId="0" borderId="35" xfId="53" applyNumberFormat="1" applyFont="1" applyBorder="1">
      <alignment/>
      <protection/>
    </xf>
    <xf numFmtId="164" fontId="12" fillId="33" borderId="32" xfId="53" applyNumberFormat="1" applyFont="1" applyFill="1" applyBorder="1">
      <alignment/>
      <protection/>
    </xf>
    <xf numFmtId="164" fontId="12" fillId="33" borderId="18" xfId="53" applyNumberFormat="1" applyFont="1" applyFill="1" applyBorder="1">
      <alignment/>
      <protection/>
    </xf>
    <xf numFmtId="164" fontId="12" fillId="35" borderId="33" xfId="53" applyNumberFormat="1" applyFont="1" applyFill="1" applyBorder="1">
      <alignment/>
      <protection/>
    </xf>
    <xf numFmtId="164" fontId="12" fillId="35" borderId="32" xfId="53" applyNumberFormat="1" applyFont="1" applyFill="1" applyBorder="1">
      <alignment/>
      <protection/>
    </xf>
    <xf numFmtId="164" fontId="12" fillId="35" borderId="18" xfId="0" applyNumberFormat="1" applyFont="1" applyFill="1" applyBorder="1" applyAlignment="1">
      <alignment horizontal="right" vertical="center" wrapText="1"/>
    </xf>
    <xf numFmtId="164" fontId="12" fillId="0" borderId="18" xfId="0" applyNumberFormat="1" applyFont="1" applyBorder="1" applyAlignment="1">
      <alignment horizontal="right" vertical="center" wrapText="1"/>
    </xf>
    <xf numFmtId="164" fontId="12" fillId="36" borderId="18" xfId="0" applyNumberFormat="1" applyFont="1" applyFill="1" applyBorder="1" applyAlignment="1">
      <alignment horizontal="right" vertical="center" wrapText="1"/>
    </xf>
    <xf numFmtId="164" fontId="12" fillId="33" borderId="18" xfId="0" applyNumberFormat="1" applyFont="1" applyFill="1" applyBorder="1" applyAlignment="1">
      <alignment horizontal="right" vertical="center" wrapText="1"/>
    </xf>
    <xf numFmtId="164" fontId="12" fillId="0" borderId="34" xfId="0" applyNumberFormat="1" applyFont="1" applyBorder="1" applyAlignment="1">
      <alignment horizontal="right" vertical="center" wrapText="1"/>
    </xf>
    <xf numFmtId="164" fontId="12" fillId="0" borderId="31" xfId="0" applyNumberFormat="1" applyFont="1" applyBorder="1" applyAlignment="1">
      <alignment horizontal="right" vertical="center" wrapText="1"/>
    </xf>
    <xf numFmtId="164" fontId="12" fillId="0" borderId="33" xfId="0" applyNumberFormat="1" applyFont="1" applyBorder="1" applyAlignment="1">
      <alignment horizontal="right" vertical="center" wrapText="1"/>
    </xf>
    <xf numFmtId="0" fontId="1" fillId="0" borderId="10" xfId="53" applyBorder="1">
      <alignment/>
      <protection/>
    </xf>
    <xf numFmtId="0" fontId="11" fillId="33" borderId="10" xfId="0" applyFont="1" applyFill="1" applyBorder="1" applyAlignment="1">
      <alignment horizontal="center" wrapText="1"/>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0" fontId="2" fillId="0" borderId="10" xfId="53" applyFont="1" applyBorder="1" applyAlignment="1">
      <alignment horizontal="center"/>
      <protection/>
    </xf>
    <xf numFmtId="164" fontId="14" fillId="0" borderId="10" xfId="53" applyNumberFormat="1" applyFont="1" applyBorder="1">
      <alignment/>
      <protection/>
    </xf>
    <xf numFmtId="164" fontId="14" fillId="0" borderId="10" xfId="0" applyNumberFormat="1" applyFont="1" applyBorder="1" applyAlignment="1">
      <alignment horizontal="right" vertical="center" wrapText="1"/>
    </xf>
    <xf numFmtId="164" fontId="14" fillId="33" borderId="10" xfId="0" applyNumberFormat="1" applyFont="1" applyFill="1" applyBorder="1" applyAlignment="1">
      <alignment horizontal="right" vertical="center" wrapText="1"/>
    </xf>
    <xf numFmtId="164" fontId="12" fillId="37" borderId="18" xfId="0" applyNumberFormat="1" applyFont="1" applyFill="1" applyBorder="1" applyAlignment="1">
      <alignment horizontal="right" vertical="center" wrapText="1"/>
    </xf>
    <xf numFmtId="164" fontId="12" fillId="38" borderId="18" xfId="0" applyNumberFormat="1" applyFont="1" applyFill="1" applyBorder="1" applyAlignment="1">
      <alignment horizontal="right" vertical="center" wrapText="1"/>
    </xf>
    <xf numFmtId="0" fontId="14" fillId="38" borderId="10" xfId="0" applyFont="1" applyFill="1" applyBorder="1" applyAlignment="1">
      <alignment wrapText="1"/>
    </xf>
    <xf numFmtId="164" fontId="12" fillId="37" borderId="10" xfId="0" applyNumberFormat="1" applyFont="1" applyFill="1" applyBorder="1" applyAlignment="1">
      <alignment horizontal="right" vertical="center" wrapText="1"/>
    </xf>
    <xf numFmtId="164" fontId="12" fillId="0" borderId="10" xfId="53" applyNumberFormat="1" applyFont="1" applyBorder="1">
      <alignment/>
      <protection/>
    </xf>
    <xf numFmtId="0" fontId="14" fillId="37" borderId="25" xfId="0" applyFont="1" applyFill="1" applyBorder="1" applyAlignment="1">
      <alignment wrapText="1"/>
    </xf>
    <xf numFmtId="164" fontId="12" fillId="37" borderId="33" xfId="0" applyNumberFormat="1" applyFont="1" applyFill="1" applyBorder="1" applyAlignment="1">
      <alignment horizontal="right" vertical="center" wrapText="1"/>
    </xf>
    <xf numFmtId="164" fontId="12" fillId="37" borderId="26" xfId="0" applyNumberFormat="1" applyFont="1" applyFill="1" applyBorder="1" applyAlignment="1">
      <alignment horizontal="right" vertical="center" wrapText="1"/>
    </xf>
    <xf numFmtId="0" fontId="14" fillId="0" borderId="18" xfId="53" applyFont="1" applyBorder="1" applyAlignment="1">
      <alignment horizontal="center"/>
      <protection/>
    </xf>
    <xf numFmtId="0" fontId="5" fillId="0" borderId="31" xfId="0" applyFont="1" applyBorder="1" applyAlignment="1">
      <alignment vertical="top" wrapText="1"/>
    </xf>
    <xf numFmtId="0" fontId="5" fillId="0" borderId="33" xfId="0" applyFont="1" applyBorder="1" applyAlignment="1">
      <alignment vertical="top" wrapText="1"/>
    </xf>
    <xf numFmtId="0" fontId="5" fillId="0" borderId="33" xfId="0" applyFont="1" applyBorder="1" applyAlignment="1">
      <alignment horizontal="left" vertical="top" wrapText="1"/>
    </xf>
    <xf numFmtId="0" fontId="4" fillId="0" borderId="32" xfId="0" applyFont="1" applyBorder="1" applyAlignment="1">
      <alignment horizontal="left" vertical="top" wrapText="1"/>
    </xf>
    <xf numFmtId="0" fontId="14" fillId="0" borderId="23" xfId="53" applyFont="1" applyBorder="1">
      <alignment/>
      <protection/>
    </xf>
    <xf numFmtId="0" fontId="1" fillId="0" borderId="23" xfId="53" applyBorder="1">
      <alignment/>
      <protection/>
    </xf>
    <xf numFmtId="0" fontId="8" fillId="0" borderId="10" xfId="53" applyFont="1" applyBorder="1" applyAlignment="1">
      <alignment wrapText="1"/>
      <protection/>
    </xf>
    <xf numFmtId="0" fontId="5" fillId="33" borderId="33" xfId="0" applyFont="1" applyFill="1" applyBorder="1" applyAlignment="1">
      <alignment vertical="top" wrapText="1"/>
    </xf>
    <xf numFmtId="164" fontId="14" fillId="0" borderId="15" xfId="53" applyNumberFormat="1" applyFont="1" applyBorder="1">
      <alignment/>
      <protection/>
    </xf>
    <xf numFmtId="164" fontId="12" fillId="0" borderId="25" xfId="53" applyNumberFormat="1" applyFont="1" applyBorder="1">
      <alignment/>
      <protection/>
    </xf>
    <xf numFmtId="164" fontId="12" fillId="0" borderId="36" xfId="53" applyNumberFormat="1" applyFont="1" applyBorder="1">
      <alignment/>
      <protection/>
    </xf>
    <xf numFmtId="0" fontId="4" fillId="33" borderId="37" xfId="0" applyFont="1" applyFill="1" applyBorder="1" applyAlignment="1">
      <alignment horizontal="center" vertical="center"/>
    </xf>
    <xf numFmtId="164" fontId="12" fillId="0" borderId="15" xfId="53" applyNumberFormat="1" applyFont="1" applyBorder="1">
      <alignment/>
      <protection/>
    </xf>
    <xf numFmtId="0" fontId="14" fillId="33" borderId="23" xfId="0" applyFont="1" applyFill="1" applyBorder="1" applyAlignment="1">
      <alignment horizontal="center" vertical="center" wrapText="1"/>
    </xf>
    <xf numFmtId="0" fontId="14" fillId="33" borderId="23" xfId="0" applyFont="1" applyFill="1" applyBorder="1" applyAlignment="1">
      <alignment horizontal="justify" vertical="center" wrapText="1"/>
    </xf>
    <xf numFmtId="0" fontId="4" fillId="35" borderId="24" xfId="0" applyFont="1" applyFill="1" applyBorder="1" applyAlignment="1">
      <alignment horizontal="center" vertical="center" wrapText="1"/>
    </xf>
    <xf numFmtId="164" fontId="12" fillId="0" borderId="17" xfId="53" applyNumberFormat="1" applyFont="1" applyBorder="1">
      <alignment/>
      <protection/>
    </xf>
    <xf numFmtId="164" fontId="12" fillId="33" borderId="27" xfId="53" applyNumberFormat="1" applyFont="1" applyFill="1" applyBorder="1">
      <alignment/>
      <protection/>
    </xf>
    <xf numFmtId="164" fontId="12" fillId="33" borderId="10" xfId="53" applyNumberFormat="1" applyFont="1" applyFill="1" applyBorder="1">
      <alignment/>
      <protection/>
    </xf>
    <xf numFmtId="164" fontId="12" fillId="33" borderId="17" xfId="53" applyNumberFormat="1" applyFont="1" applyFill="1" applyBorder="1">
      <alignment/>
      <protection/>
    </xf>
    <xf numFmtId="0" fontId="5" fillId="33" borderId="38" xfId="0" applyFont="1" applyFill="1" applyBorder="1" applyAlignment="1">
      <alignment wrapText="1"/>
    </xf>
    <xf numFmtId="0" fontId="4" fillId="33" borderId="23" xfId="0" applyFont="1" applyFill="1" applyBorder="1" applyAlignment="1">
      <alignment wrapText="1"/>
    </xf>
    <xf numFmtId="164" fontId="14" fillId="33" borderId="18" xfId="0" applyNumberFormat="1" applyFont="1" applyFill="1" applyBorder="1" applyAlignment="1">
      <alignment horizontal="right" vertical="center" wrapText="1"/>
    </xf>
    <xf numFmtId="0" fontId="2" fillId="0" borderId="0" xfId="53" applyFont="1" applyBorder="1" applyAlignment="1">
      <alignment horizontal="center"/>
      <protection/>
    </xf>
    <xf numFmtId="0" fontId="5" fillId="33" borderId="0" xfId="0" applyFont="1" applyFill="1" applyBorder="1" applyAlignment="1">
      <alignment horizontal="center" vertical="top" wrapText="1"/>
    </xf>
    <xf numFmtId="0" fontId="12" fillId="0" borderId="0" xfId="53" applyFont="1" applyAlignment="1">
      <alignment horizontal="center"/>
      <protection/>
    </xf>
    <xf numFmtId="0" fontId="11" fillId="33" borderId="14" xfId="0" applyFont="1" applyFill="1" applyBorder="1" applyAlignment="1">
      <alignment horizontal="center" wrapText="1"/>
    </xf>
    <xf numFmtId="0" fontId="13" fillId="0" borderId="0" xfId="54"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онсолидированный бюджет 1" xfId="53"/>
    <cellStyle name="Обычный_Приложение 2 (доходы обл. бюджета)"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69"/>
  <sheetViews>
    <sheetView tabSelected="1" view="pageBreakPreview" zoomScale="70" zoomScaleNormal="75" zoomScaleSheetLayoutView="70" zoomScalePageLayoutView="0" workbookViewId="0" topLeftCell="A1">
      <pane ySplit="5" topLeftCell="A156" activePane="bottomLeft" state="frozen"/>
      <selection pane="topLeft" activeCell="A1" sqref="A1"/>
      <selection pane="bottomLeft" activeCell="C149" sqref="C149"/>
    </sheetView>
  </sheetViews>
  <sheetFormatPr defaultColWidth="10.25390625" defaultRowHeight="12.75"/>
  <cols>
    <col min="1" max="1" width="36.375" style="5" customWidth="1"/>
    <col min="2" max="2" width="109.625" style="15" customWidth="1"/>
    <col min="3" max="3" width="16.375" style="2" customWidth="1"/>
    <col min="4" max="4" width="18.00390625" style="147" customWidth="1"/>
    <col min="5" max="5" width="15.00390625" style="147" customWidth="1"/>
    <col min="6" max="16384" width="10.25390625" style="1" customWidth="1"/>
  </cols>
  <sheetData>
    <row r="1" spans="2:5" ht="44.25" customHeight="1">
      <c r="B1" s="191"/>
      <c r="C1" s="191"/>
      <c r="D1" s="128"/>
      <c r="E1" s="2"/>
    </row>
    <row r="2" spans="1:5" ht="28.5" customHeight="1">
      <c r="A2" s="189" t="s">
        <v>240</v>
      </c>
      <c r="B2" s="189"/>
      <c r="C2" s="27"/>
      <c r="D2" s="27"/>
      <c r="E2" s="2"/>
    </row>
    <row r="3" spans="1:5" ht="21.75" customHeight="1" thickBot="1">
      <c r="A3" s="26" t="s">
        <v>107</v>
      </c>
      <c r="B3" s="28"/>
      <c r="C3" s="27" t="s">
        <v>119</v>
      </c>
      <c r="D3" s="27"/>
      <c r="E3" s="2"/>
    </row>
    <row r="4" spans="1:5" s="8" customFormat="1" ht="19.5" hidden="1" thickBot="1">
      <c r="A4" s="29"/>
      <c r="B4" s="30" t="s">
        <v>47</v>
      </c>
      <c r="C4" s="27"/>
      <c r="D4" s="168"/>
      <c r="E4" s="169"/>
    </row>
    <row r="5" spans="1:6" s="9" customFormat="1" ht="97.5" customHeight="1" thickBot="1">
      <c r="A5" s="31" t="s">
        <v>68</v>
      </c>
      <c r="B5" s="31" t="s">
        <v>69</v>
      </c>
      <c r="C5" s="32" t="s">
        <v>217</v>
      </c>
      <c r="D5" s="32" t="s">
        <v>241</v>
      </c>
      <c r="E5" s="170" t="s">
        <v>218</v>
      </c>
      <c r="F5" s="11"/>
    </row>
    <row r="6" spans="1:5" s="9" customFormat="1" ht="19.5" thickBot="1">
      <c r="A6" s="33">
        <v>1</v>
      </c>
      <c r="B6" s="163">
        <v>2</v>
      </c>
      <c r="C6" s="34">
        <v>3</v>
      </c>
      <c r="D6" s="147"/>
      <c r="E6" s="147"/>
    </row>
    <row r="7" spans="1:5" s="12" customFormat="1" ht="35.25" customHeight="1" thickBot="1">
      <c r="A7" s="35" t="s">
        <v>44</v>
      </c>
      <c r="B7" s="164" t="s">
        <v>93</v>
      </c>
      <c r="C7" s="159">
        <f>C8+C15+C19+C29+C34+C37+C39+C48+C67+C38</f>
        <v>86583</v>
      </c>
      <c r="D7" s="159">
        <f>D8+D15+D19+D29+D34+D37+D39+D48+D67+D38+D22</f>
        <v>62234.09999999999</v>
      </c>
      <c r="E7" s="159">
        <f>D7/C7*100</f>
        <v>71.87796680641695</v>
      </c>
    </row>
    <row r="8" spans="1:5" s="12" customFormat="1" ht="30" customHeight="1" thickBot="1">
      <c r="A8" s="36" t="s">
        <v>43</v>
      </c>
      <c r="B8" s="165" t="s">
        <v>7</v>
      </c>
      <c r="C8" s="159">
        <f>C9</f>
        <v>52918</v>
      </c>
      <c r="D8" s="159">
        <f>D9</f>
        <v>34925.1</v>
      </c>
      <c r="E8" s="159">
        <f aca="true" t="shared" si="0" ref="E8:E80">D8/C8*100</f>
        <v>65.99852602139158</v>
      </c>
    </row>
    <row r="9" spans="1:5" s="12" customFormat="1" ht="31.5" customHeight="1" thickBot="1">
      <c r="A9" s="37" t="s">
        <v>42</v>
      </c>
      <c r="B9" s="166" t="s">
        <v>8</v>
      </c>
      <c r="C9" s="159">
        <f>C10+C11+C12+C13</f>
        <v>52918</v>
      </c>
      <c r="D9" s="159">
        <f>D10+D11+D12+D13</f>
        <v>34925.1</v>
      </c>
      <c r="E9" s="159">
        <f t="shared" si="0"/>
        <v>65.99852602139158</v>
      </c>
    </row>
    <row r="10" spans="1:5" s="13" customFormat="1" ht="65.25" customHeight="1" thickBot="1">
      <c r="A10" s="38" t="s">
        <v>21</v>
      </c>
      <c r="B10" s="167" t="s">
        <v>156</v>
      </c>
      <c r="C10" s="159">
        <v>52568</v>
      </c>
      <c r="D10" s="159">
        <v>34458.2</v>
      </c>
      <c r="E10" s="159">
        <f t="shared" si="0"/>
        <v>65.54976411505098</v>
      </c>
    </row>
    <row r="11" spans="1:5" s="9" customFormat="1" ht="100.5" customHeight="1" thickBot="1">
      <c r="A11" s="40" t="s">
        <v>22</v>
      </c>
      <c r="B11" s="41" t="s">
        <v>192</v>
      </c>
      <c r="C11" s="131">
        <v>160</v>
      </c>
      <c r="D11" s="159">
        <v>146.5</v>
      </c>
      <c r="E11" s="159">
        <f t="shared" si="0"/>
        <v>91.5625</v>
      </c>
    </row>
    <row r="12" spans="1:5" s="9" customFormat="1" ht="38.25" thickBot="1">
      <c r="A12" s="40" t="s">
        <v>144</v>
      </c>
      <c r="B12" s="41" t="s">
        <v>157</v>
      </c>
      <c r="C12" s="130">
        <v>160</v>
      </c>
      <c r="D12" s="159">
        <v>278.4</v>
      </c>
      <c r="E12" s="159">
        <f t="shared" si="0"/>
        <v>173.99999999999997</v>
      </c>
    </row>
    <row r="13" spans="1:5" s="9" customFormat="1" ht="81" customHeight="1" thickBot="1">
      <c r="A13" s="40" t="s">
        <v>20</v>
      </c>
      <c r="B13" s="41" t="s">
        <v>158</v>
      </c>
      <c r="C13" s="131">
        <v>30</v>
      </c>
      <c r="D13" s="159">
        <v>42</v>
      </c>
      <c r="E13" s="159">
        <f t="shared" si="0"/>
        <v>140</v>
      </c>
    </row>
    <row r="14" spans="1:5" s="9" customFormat="1" ht="123.75" customHeight="1" hidden="1" thickBot="1">
      <c r="A14" s="40" t="s">
        <v>20</v>
      </c>
      <c r="B14" s="41" t="s">
        <v>159</v>
      </c>
      <c r="C14" s="131"/>
      <c r="D14" s="152"/>
      <c r="E14" s="159" t="e">
        <f t="shared" si="0"/>
        <v>#DIV/0!</v>
      </c>
    </row>
    <row r="15" spans="1:5" s="9" customFormat="1" ht="26.25" customHeight="1" thickBot="1">
      <c r="A15" s="42" t="s">
        <v>23</v>
      </c>
      <c r="B15" s="23" t="s">
        <v>18</v>
      </c>
      <c r="C15" s="129">
        <f>C16+C18+C17</f>
        <v>13931.5</v>
      </c>
      <c r="D15" s="159">
        <f>D16+D17+D18</f>
        <v>9972.199999999999</v>
      </c>
      <c r="E15" s="159">
        <f t="shared" si="0"/>
        <v>71.58023184868821</v>
      </c>
    </row>
    <row r="16" spans="1:5" s="9" customFormat="1" ht="23.25" customHeight="1" thickBot="1">
      <c r="A16" s="43" t="s">
        <v>24</v>
      </c>
      <c r="B16" s="39" t="s">
        <v>0</v>
      </c>
      <c r="C16" s="130">
        <v>13500</v>
      </c>
      <c r="D16" s="159">
        <v>9658.3</v>
      </c>
      <c r="E16" s="159">
        <f t="shared" si="0"/>
        <v>71.54296296296295</v>
      </c>
    </row>
    <row r="17" spans="1:5" s="9" customFormat="1" ht="38.25" thickBot="1">
      <c r="A17" s="44" t="s">
        <v>219</v>
      </c>
      <c r="B17" s="45" t="s">
        <v>160</v>
      </c>
      <c r="C17" s="132">
        <v>250</v>
      </c>
      <c r="D17" s="159">
        <v>252.4</v>
      </c>
      <c r="E17" s="159">
        <f t="shared" si="0"/>
        <v>100.96000000000001</v>
      </c>
    </row>
    <row r="18" spans="1:5" s="10" customFormat="1" ht="18.75" customHeight="1" thickBot="1">
      <c r="A18" s="46" t="s">
        <v>25</v>
      </c>
      <c r="B18" s="47" t="s">
        <v>1</v>
      </c>
      <c r="C18" s="133">
        <v>181.5</v>
      </c>
      <c r="D18" s="159">
        <v>61.5</v>
      </c>
      <c r="E18" s="159">
        <f t="shared" si="0"/>
        <v>33.88429752066116</v>
      </c>
    </row>
    <row r="19" spans="1:5" s="10" customFormat="1" ht="30" customHeight="1" thickBot="1">
      <c r="A19" s="42" t="s">
        <v>26</v>
      </c>
      <c r="B19" s="23" t="s">
        <v>2</v>
      </c>
      <c r="C19" s="129">
        <f>C20+C21</f>
        <v>2343.5</v>
      </c>
      <c r="D19" s="129">
        <f>D20+D21</f>
        <v>1598.7</v>
      </c>
      <c r="E19" s="159">
        <f t="shared" si="0"/>
        <v>68.218476637508</v>
      </c>
    </row>
    <row r="20" spans="1:5" s="10" customFormat="1" ht="38.25" thickBot="1">
      <c r="A20" s="43" t="s">
        <v>27</v>
      </c>
      <c r="B20" s="39" t="s">
        <v>124</v>
      </c>
      <c r="C20" s="130">
        <v>2343.5</v>
      </c>
      <c r="D20" s="180">
        <v>1592.8</v>
      </c>
      <c r="E20" s="159">
        <f t="shared" si="0"/>
        <v>67.96671644975464</v>
      </c>
    </row>
    <row r="21" spans="1:5" s="10" customFormat="1" ht="19.5" thickBot="1">
      <c r="A21" s="38" t="s">
        <v>220</v>
      </c>
      <c r="B21" s="45" t="s">
        <v>221</v>
      </c>
      <c r="C21" s="132"/>
      <c r="D21" s="176">
        <v>5.9</v>
      </c>
      <c r="E21" s="176"/>
    </row>
    <row r="22" spans="1:6" s="10" customFormat="1" ht="37.5" customHeight="1" thickBot="1">
      <c r="A22" s="48" t="s">
        <v>28</v>
      </c>
      <c r="B22" s="49" t="s">
        <v>3</v>
      </c>
      <c r="C22" s="129"/>
      <c r="D22" s="173">
        <f>D24</f>
        <v>21.5</v>
      </c>
      <c r="E22" s="174"/>
      <c r="F22" s="14"/>
    </row>
    <row r="23" spans="1:5" s="9" customFormat="1" ht="19.5" hidden="1" thickBot="1">
      <c r="A23" s="50" t="s">
        <v>29</v>
      </c>
      <c r="B23" s="24" t="s">
        <v>5</v>
      </c>
      <c r="C23" s="132"/>
      <c r="D23" s="180"/>
      <c r="E23" s="180"/>
    </row>
    <row r="24" spans="1:5" s="9" customFormat="1" ht="19.5" thickBot="1">
      <c r="A24" s="51" t="s">
        <v>242</v>
      </c>
      <c r="B24" s="52" t="s">
        <v>6</v>
      </c>
      <c r="C24" s="131"/>
      <c r="D24" s="159">
        <v>21.5</v>
      </c>
      <c r="E24" s="159"/>
    </row>
    <row r="25" spans="1:5" s="9" customFormat="1" ht="1.5" customHeight="1" thickBot="1">
      <c r="A25" s="51" t="s">
        <v>30</v>
      </c>
      <c r="B25" s="53" t="s">
        <v>9</v>
      </c>
      <c r="C25" s="131"/>
      <c r="D25" s="152"/>
      <c r="E25" s="159"/>
    </row>
    <row r="26" spans="1:5" s="9" customFormat="1" ht="19.5" hidden="1" thickBot="1">
      <c r="A26" s="54" t="s">
        <v>31</v>
      </c>
      <c r="B26" s="4" t="s">
        <v>10</v>
      </c>
      <c r="C26" s="131"/>
      <c r="D26" s="152"/>
      <c r="E26" s="159"/>
    </row>
    <row r="27" spans="1:5" s="9" customFormat="1" ht="38.25" hidden="1" thickBot="1">
      <c r="A27" s="54" t="s">
        <v>32</v>
      </c>
      <c r="B27" s="4" t="s">
        <v>4</v>
      </c>
      <c r="C27" s="131"/>
      <c r="D27" s="152"/>
      <c r="E27" s="159"/>
    </row>
    <row r="28" spans="1:5" s="9" customFormat="1" ht="19.5" hidden="1" thickBot="1">
      <c r="A28" s="55" t="s">
        <v>34</v>
      </c>
      <c r="B28" s="56" t="s">
        <v>6</v>
      </c>
      <c r="C28" s="133"/>
      <c r="D28" s="172"/>
      <c r="E28" s="159"/>
    </row>
    <row r="29" spans="1:5" s="10" customFormat="1" ht="38.25" thickBot="1">
      <c r="A29" s="57" t="s">
        <v>45</v>
      </c>
      <c r="B29" s="171" t="s">
        <v>11</v>
      </c>
      <c r="C29" s="173">
        <f>C30+C32+C33</f>
        <v>2265</v>
      </c>
      <c r="D29" s="173">
        <f>D30+D32+D33</f>
        <v>2586.4</v>
      </c>
      <c r="E29" s="159">
        <f t="shared" si="0"/>
        <v>114.18984547461368</v>
      </c>
    </row>
    <row r="30" spans="1:5" s="9" customFormat="1" ht="75.75" thickBot="1">
      <c r="A30" s="71" t="s">
        <v>134</v>
      </c>
      <c r="B30" s="127" t="s">
        <v>52</v>
      </c>
      <c r="C30" s="132">
        <v>675</v>
      </c>
      <c r="D30" s="180">
        <v>346.4</v>
      </c>
      <c r="E30" s="159">
        <f t="shared" si="0"/>
        <v>51.318518518518516</v>
      </c>
    </row>
    <row r="31" spans="1:5" s="9" customFormat="1" ht="0.75" customHeight="1" thickBot="1">
      <c r="A31" s="58" t="s">
        <v>53</v>
      </c>
      <c r="B31" s="59" t="s">
        <v>54</v>
      </c>
      <c r="C31" s="131"/>
      <c r="D31" s="152"/>
      <c r="E31" s="159" t="e">
        <f t="shared" si="0"/>
        <v>#DIV/0!</v>
      </c>
    </row>
    <row r="32" spans="1:5" s="9" customFormat="1" ht="57" thickBot="1">
      <c r="A32" s="60" t="s">
        <v>33</v>
      </c>
      <c r="B32" s="61" t="s">
        <v>125</v>
      </c>
      <c r="C32" s="133">
        <v>200</v>
      </c>
      <c r="D32" s="159">
        <v>2189.4</v>
      </c>
      <c r="E32" s="159">
        <f t="shared" si="0"/>
        <v>1094.7</v>
      </c>
    </row>
    <row r="33" spans="1:5" s="9" customFormat="1" ht="38.25" thickBot="1">
      <c r="A33" s="58" t="s">
        <v>153</v>
      </c>
      <c r="B33" s="62" t="s">
        <v>154</v>
      </c>
      <c r="C33" s="131">
        <v>1390</v>
      </c>
      <c r="D33" s="159">
        <v>50.6</v>
      </c>
      <c r="E33" s="159">
        <f t="shared" si="0"/>
        <v>3.640287769784173</v>
      </c>
    </row>
    <row r="34" spans="1:5" s="10" customFormat="1" ht="26.25" customHeight="1" thickBot="1">
      <c r="A34" s="63" t="s">
        <v>35</v>
      </c>
      <c r="B34" s="64" t="s">
        <v>12</v>
      </c>
      <c r="C34" s="131">
        <f>C35</f>
        <v>200</v>
      </c>
      <c r="D34" s="131">
        <f>D35</f>
        <v>89.9</v>
      </c>
      <c r="E34" s="159">
        <f t="shared" si="0"/>
        <v>44.95</v>
      </c>
    </row>
    <row r="35" spans="1:5" s="9" customFormat="1" ht="22.5" customHeight="1" thickBot="1">
      <c r="A35" s="65" t="s">
        <v>36</v>
      </c>
      <c r="B35" s="66" t="s">
        <v>13</v>
      </c>
      <c r="C35" s="132">
        <v>200</v>
      </c>
      <c r="D35" s="159">
        <v>89.9</v>
      </c>
      <c r="E35" s="159">
        <f t="shared" si="0"/>
        <v>44.95</v>
      </c>
    </row>
    <row r="36" spans="1:5" s="9" customFormat="1" ht="22.5" customHeight="1" thickBot="1">
      <c r="A36" s="67" t="s">
        <v>70</v>
      </c>
      <c r="B36" s="68" t="s">
        <v>161</v>
      </c>
      <c r="C36" s="134">
        <f>C37+C38</f>
        <v>12015</v>
      </c>
      <c r="D36" s="134">
        <f>D37+D38</f>
        <v>9830.1</v>
      </c>
      <c r="E36" s="159">
        <f t="shared" si="0"/>
        <v>81.81523096129838</v>
      </c>
    </row>
    <row r="37" spans="1:5" s="9" customFormat="1" ht="39" customHeight="1" thickBot="1">
      <c r="A37" s="69" t="s">
        <v>135</v>
      </c>
      <c r="B37" s="70" t="s">
        <v>136</v>
      </c>
      <c r="C37" s="135">
        <v>12000</v>
      </c>
      <c r="D37" s="159">
        <v>9784.9</v>
      </c>
      <c r="E37" s="159">
        <f t="shared" si="0"/>
        <v>81.54083333333332</v>
      </c>
    </row>
    <row r="38" spans="1:5" s="9" customFormat="1" ht="19.5" thickBot="1">
      <c r="A38" s="175" t="s">
        <v>137</v>
      </c>
      <c r="B38" s="22" t="s">
        <v>138</v>
      </c>
      <c r="C38" s="133">
        <v>15</v>
      </c>
      <c r="D38" s="176">
        <v>45.2</v>
      </c>
      <c r="E38" s="159">
        <f t="shared" si="0"/>
        <v>301.33333333333337</v>
      </c>
    </row>
    <row r="39" spans="1:5" s="10" customFormat="1" ht="24.75" customHeight="1" thickBot="1">
      <c r="A39" s="57" t="s">
        <v>37</v>
      </c>
      <c r="B39" s="49" t="s">
        <v>14</v>
      </c>
      <c r="C39" s="129">
        <f>C46+C47</f>
        <v>1500</v>
      </c>
      <c r="D39" s="129">
        <f>D46+D47</f>
        <v>1718.6</v>
      </c>
      <c r="E39" s="159">
        <f t="shared" si="0"/>
        <v>114.57333333333332</v>
      </c>
    </row>
    <row r="40" spans="1:5" s="9" customFormat="1" ht="0.75" customHeight="1" thickBot="1">
      <c r="A40" s="71" t="s">
        <v>55</v>
      </c>
      <c r="B40" s="72" t="s">
        <v>56</v>
      </c>
      <c r="C40" s="130"/>
      <c r="D40" s="152"/>
      <c r="E40" s="159" t="e">
        <f t="shared" si="0"/>
        <v>#DIV/0!</v>
      </c>
    </row>
    <row r="41" spans="1:5" s="9" customFormat="1" ht="47.25" customHeight="1" hidden="1" thickBot="1">
      <c r="A41" s="73" t="s">
        <v>57</v>
      </c>
      <c r="B41" s="74" t="s">
        <v>195</v>
      </c>
      <c r="C41" s="131" t="s">
        <v>108</v>
      </c>
      <c r="D41" s="152"/>
      <c r="E41" s="159" t="e">
        <f t="shared" si="0"/>
        <v>#VALUE!</v>
      </c>
    </row>
    <row r="42" spans="1:5" s="9" customFormat="1" ht="45.75" customHeight="1" hidden="1" thickBot="1">
      <c r="A42" s="75" t="s">
        <v>58</v>
      </c>
      <c r="B42" s="76" t="s">
        <v>196</v>
      </c>
      <c r="C42" s="131"/>
      <c r="D42" s="152"/>
      <c r="E42" s="159" t="e">
        <f t="shared" si="0"/>
        <v>#DIV/0!</v>
      </c>
    </row>
    <row r="43" spans="1:5" s="9" customFormat="1" ht="4.5" customHeight="1" hidden="1" thickBot="1">
      <c r="A43" s="58" t="s">
        <v>59</v>
      </c>
      <c r="B43" s="59" t="s">
        <v>60</v>
      </c>
      <c r="C43" s="131"/>
      <c r="D43" s="152"/>
      <c r="E43" s="159" t="e">
        <f t="shared" si="0"/>
        <v>#DIV/0!</v>
      </c>
    </row>
    <row r="44" spans="1:5" s="9" customFormat="1" ht="66" customHeight="1" hidden="1" thickBot="1">
      <c r="A44" s="58" t="s">
        <v>38</v>
      </c>
      <c r="B44" s="59" t="s">
        <v>61</v>
      </c>
      <c r="C44" s="131"/>
      <c r="D44" s="152"/>
      <c r="E44" s="159" t="e">
        <f t="shared" si="0"/>
        <v>#DIV/0!</v>
      </c>
    </row>
    <row r="45" spans="1:5" s="9" customFormat="1" ht="65.25" customHeight="1" hidden="1" thickBot="1">
      <c r="A45" s="58" t="s">
        <v>62</v>
      </c>
      <c r="B45" s="59" t="s">
        <v>63</v>
      </c>
      <c r="C45" s="131"/>
      <c r="D45" s="152"/>
      <c r="E45" s="159" t="e">
        <f t="shared" si="0"/>
        <v>#DIV/0!</v>
      </c>
    </row>
    <row r="46" spans="1:5" s="9" customFormat="1" ht="38.25" thickBot="1">
      <c r="A46" s="73" t="s">
        <v>139</v>
      </c>
      <c r="B46" s="74" t="s">
        <v>64</v>
      </c>
      <c r="C46" s="131">
        <v>600</v>
      </c>
      <c r="D46" s="159">
        <v>919.7</v>
      </c>
      <c r="E46" s="159">
        <f t="shared" si="0"/>
        <v>153.28333333333336</v>
      </c>
    </row>
    <row r="47" spans="1:5" s="9" customFormat="1" ht="75.75" thickBot="1">
      <c r="A47" s="106" t="s">
        <v>151</v>
      </c>
      <c r="B47" s="74" t="s">
        <v>152</v>
      </c>
      <c r="C47" s="133">
        <v>900</v>
      </c>
      <c r="D47" s="159">
        <v>798.9</v>
      </c>
      <c r="E47" s="159">
        <f t="shared" si="0"/>
        <v>88.76666666666667</v>
      </c>
    </row>
    <row r="48" spans="1:5" s="13" customFormat="1" ht="19.5" thickBot="1">
      <c r="A48" s="63" t="s">
        <v>39</v>
      </c>
      <c r="B48" s="184" t="s">
        <v>15</v>
      </c>
      <c r="C48" s="181">
        <f>C51+C52+C57+C61+C58+C63</f>
        <v>1410</v>
      </c>
      <c r="D48" s="181">
        <f>D51+D52+D57+D61+D58+D63+D49+D50+D53+D54+D55+D56+D59+D60+D62</f>
        <v>1481.1999999999998</v>
      </c>
      <c r="E48" s="159">
        <f t="shared" si="0"/>
        <v>105.0496453900709</v>
      </c>
    </row>
    <row r="49" spans="1:5" s="13" customFormat="1" ht="70.5" customHeight="1" thickBot="1">
      <c r="A49" s="80" t="s">
        <v>222</v>
      </c>
      <c r="B49" s="74" t="s">
        <v>232</v>
      </c>
      <c r="C49" s="182"/>
      <c r="D49" s="182">
        <v>4.3</v>
      </c>
      <c r="E49" s="159"/>
    </row>
    <row r="50" spans="1:5" s="13" customFormat="1" ht="42" thickBot="1">
      <c r="A50" s="77" t="s">
        <v>223</v>
      </c>
      <c r="B50" s="74" t="s">
        <v>233</v>
      </c>
      <c r="C50" s="136"/>
      <c r="D50" s="183">
        <v>12.8</v>
      </c>
      <c r="E50" s="159"/>
    </row>
    <row r="51" spans="1:5" s="13" customFormat="1" ht="57" thickBot="1">
      <c r="A51" s="77" t="s">
        <v>50</v>
      </c>
      <c r="B51" s="78" t="s">
        <v>162</v>
      </c>
      <c r="C51" s="136">
        <v>80</v>
      </c>
      <c r="D51" s="183">
        <v>88</v>
      </c>
      <c r="E51" s="159">
        <f t="shared" si="0"/>
        <v>110.00000000000001</v>
      </c>
    </row>
    <row r="52" spans="1:5" s="13" customFormat="1" ht="57" thickBot="1">
      <c r="A52" s="79" t="s">
        <v>150</v>
      </c>
      <c r="B52" s="185" t="s">
        <v>155</v>
      </c>
      <c r="C52" s="136">
        <v>60</v>
      </c>
      <c r="D52" s="182">
        <v>97.4</v>
      </c>
      <c r="E52" s="159">
        <f t="shared" si="0"/>
        <v>162.33333333333334</v>
      </c>
    </row>
    <row r="53" spans="1:5" s="13" customFormat="1" ht="57" thickBot="1">
      <c r="A53" s="80" t="s">
        <v>224</v>
      </c>
      <c r="B53" s="74" t="s">
        <v>234</v>
      </c>
      <c r="C53" s="136"/>
      <c r="D53" s="182">
        <v>158.1</v>
      </c>
      <c r="E53" s="159"/>
    </row>
    <row r="54" spans="1:5" s="13" customFormat="1" ht="57.75" customHeight="1" thickBot="1">
      <c r="A54" s="80" t="s">
        <v>225</v>
      </c>
      <c r="B54" s="124" t="s">
        <v>238</v>
      </c>
      <c r="C54" s="136"/>
      <c r="D54" s="182">
        <v>4.5</v>
      </c>
      <c r="E54" s="159"/>
    </row>
    <row r="55" spans="1:5" s="13" customFormat="1" ht="38.25" thickBot="1">
      <c r="A55" s="80" t="s">
        <v>226</v>
      </c>
      <c r="B55" s="59" t="s">
        <v>235</v>
      </c>
      <c r="C55" s="136"/>
      <c r="D55" s="182">
        <v>-64.5</v>
      </c>
      <c r="E55" s="159"/>
    </row>
    <row r="56" spans="1:5" s="13" customFormat="1" ht="38.25" thickBot="1">
      <c r="A56" s="80" t="s">
        <v>227</v>
      </c>
      <c r="B56" s="74" t="s">
        <v>236</v>
      </c>
      <c r="C56" s="136"/>
      <c r="D56" s="182">
        <v>21</v>
      </c>
      <c r="E56" s="159"/>
    </row>
    <row r="57" spans="1:5" s="13" customFormat="1" ht="15.75" customHeight="1" thickBot="1">
      <c r="A57" s="80" t="s">
        <v>117</v>
      </c>
      <c r="B57" s="78" t="s">
        <v>118</v>
      </c>
      <c r="C57" s="136">
        <v>15</v>
      </c>
      <c r="D57" s="182">
        <v>19.2</v>
      </c>
      <c r="E57" s="159">
        <f t="shared" si="0"/>
        <v>128</v>
      </c>
    </row>
    <row r="58" spans="1:5" s="13" customFormat="1" ht="37.5" customHeight="1" thickBot="1">
      <c r="A58" s="80" t="s">
        <v>40</v>
      </c>
      <c r="B58" s="81" t="s">
        <v>19</v>
      </c>
      <c r="C58" s="137">
        <v>250</v>
      </c>
      <c r="D58" s="182">
        <v>155.5</v>
      </c>
      <c r="E58" s="159">
        <f t="shared" si="0"/>
        <v>62.2</v>
      </c>
    </row>
    <row r="59" spans="1:5" s="13" customFormat="1" ht="37.5" customHeight="1" thickBot="1">
      <c r="A59" s="80" t="s">
        <v>228</v>
      </c>
      <c r="B59" s="104" t="s">
        <v>239</v>
      </c>
      <c r="C59" s="137"/>
      <c r="D59" s="182">
        <v>21.5</v>
      </c>
      <c r="E59" s="159"/>
    </row>
    <row r="60" spans="1:5" s="13" customFormat="1" ht="37.5" customHeight="1" thickBot="1">
      <c r="A60" s="80" t="s">
        <v>229</v>
      </c>
      <c r="B60" s="81" t="s">
        <v>237</v>
      </c>
      <c r="C60" s="137"/>
      <c r="D60" s="182">
        <v>216.6</v>
      </c>
      <c r="E60" s="159"/>
    </row>
    <row r="61" spans="1:5" s="13" customFormat="1" ht="57" thickBot="1">
      <c r="A61" s="80" t="s">
        <v>145</v>
      </c>
      <c r="B61" s="81" t="s">
        <v>146</v>
      </c>
      <c r="C61" s="137">
        <v>100</v>
      </c>
      <c r="D61" s="182">
        <v>264.2</v>
      </c>
      <c r="E61" s="159">
        <f t="shared" si="0"/>
        <v>264.2</v>
      </c>
    </row>
    <row r="62" spans="1:5" s="13" customFormat="1" ht="38.25" thickBot="1">
      <c r="A62" s="82" t="s">
        <v>243</v>
      </c>
      <c r="B62" s="81" t="s">
        <v>244</v>
      </c>
      <c r="C62" s="137"/>
      <c r="D62" s="182">
        <v>1.5</v>
      </c>
      <c r="E62" s="159"/>
    </row>
    <row r="63" spans="1:5" s="9" customFormat="1" ht="37.5" customHeight="1" thickBot="1">
      <c r="A63" s="82" t="s">
        <v>46</v>
      </c>
      <c r="B63" s="52" t="s">
        <v>163</v>
      </c>
      <c r="C63" s="137">
        <v>905</v>
      </c>
      <c r="D63" s="182">
        <v>481.1</v>
      </c>
      <c r="E63" s="159">
        <f t="shared" si="0"/>
        <v>53.16022099447514</v>
      </c>
    </row>
    <row r="64" spans="1:5" ht="19.5" hidden="1" thickBot="1">
      <c r="A64" s="83"/>
      <c r="B64" s="4"/>
      <c r="C64" s="131"/>
      <c r="D64" s="152"/>
      <c r="E64" s="159"/>
    </row>
    <row r="65" spans="1:5" ht="19.5" hidden="1" thickBot="1">
      <c r="A65" s="65"/>
      <c r="B65" s="4"/>
      <c r="C65" s="131"/>
      <c r="D65" s="152"/>
      <c r="E65" s="159"/>
    </row>
    <row r="66" spans="1:5" ht="19.5" hidden="1" thickBot="1">
      <c r="A66" s="65"/>
      <c r="B66" s="22"/>
      <c r="C66" s="133"/>
      <c r="D66" s="152"/>
      <c r="E66" s="159"/>
    </row>
    <row r="67" spans="1:5" ht="19.5" thickBot="1">
      <c r="A67" s="84" t="s">
        <v>65</v>
      </c>
      <c r="B67" s="85" t="s">
        <v>66</v>
      </c>
      <c r="C67" s="129"/>
      <c r="D67" s="129">
        <f>D68</f>
        <v>10.4</v>
      </c>
      <c r="E67" s="159"/>
    </row>
    <row r="68" spans="1:5" ht="19.5" thickBot="1">
      <c r="A68" s="177" t="s">
        <v>230</v>
      </c>
      <c r="B68" s="178" t="s">
        <v>231</v>
      </c>
      <c r="C68" s="132"/>
      <c r="D68" s="172">
        <v>10.4</v>
      </c>
      <c r="E68" s="159"/>
    </row>
    <row r="69" spans="1:5" s="8" customFormat="1" ht="22.5" customHeight="1" thickBot="1">
      <c r="A69" s="179"/>
      <c r="B69" s="123" t="s">
        <v>71</v>
      </c>
      <c r="C69" s="138">
        <f>C8+C15+C19+C22+C29+C34+C36+C39+C48+C67</f>
        <v>86583</v>
      </c>
      <c r="D69" s="138">
        <f>D8+D15+D19+D22+D29+D34+D36+D39+D48+D67</f>
        <v>62234.09999999999</v>
      </c>
      <c r="E69" s="159">
        <f t="shared" si="0"/>
        <v>71.87796680641695</v>
      </c>
    </row>
    <row r="70" spans="1:5" s="9" customFormat="1" ht="21.75" customHeight="1" thickBot="1">
      <c r="A70" s="86" t="s">
        <v>41</v>
      </c>
      <c r="B70" s="87" t="s">
        <v>140</v>
      </c>
      <c r="C70" s="138">
        <f>C71+C154+C158</f>
        <v>470989.39999999997</v>
      </c>
      <c r="D70" s="138">
        <f>D71+D154+D158</f>
        <v>381082.6</v>
      </c>
      <c r="E70" s="159">
        <f t="shared" si="0"/>
        <v>80.91107782892779</v>
      </c>
    </row>
    <row r="71" spans="1:5" s="9" customFormat="1" ht="31.5" customHeight="1" thickBot="1">
      <c r="A71" s="88" t="s">
        <v>51</v>
      </c>
      <c r="B71" s="89" t="s">
        <v>141</v>
      </c>
      <c r="C71" s="139">
        <f>C72+C75+C106+C144</f>
        <v>466666.69999999995</v>
      </c>
      <c r="D71" s="139">
        <f>D72+D75+D106+D144</f>
        <v>377035.7</v>
      </c>
      <c r="E71" s="159">
        <f t="shared" si="0"/>
        <v>80.79335851476011</v>
      </c>
    </row>
    <row r="72" spans="1:5" s="9" customFormat="1" ht="29.25" customHeight="1" thickBot="1">
      <c r="A72" s="90" t="s">
        <v>97</v>
      </c>
      <c r="B72" s="91" t="s">
        <v>98</v>
      </c>
      <c r="C72" s="140">
        <f>C73+C74</f>
        <v>89864</v>
      </c>
      <c r="D72" s="140">
        <f>D73+D74</f>
        <v>70761.3</v>
      </c>
      <c r="E72" s="159">
        <f t="shared" si="0"/>
        <v>78.7426555684145</v>
      </c>
    </row>
    <row r="73" spans="1:5" s="9" customFormat="1" ht="24.75" customHeight="1" thickBot="1">
      <c r="A73" s="54" t="s">
        <v>72</v>
      </c>
      <c r="B73" s="59" t="s">
        <v>92</v>
      </c>
      <c r="C73" s="141">
        <v>72981</v>
      </c>
      <c r="D73" s="92">
        <v>68367.3</v>
      </c>
      <c r="E73" s="159">
        <f t="shared" si="0"/>
        <v>93.67821761828421</v>
      </c>
    </row>
    <row r="74" spans="1:5" s="9" customFormat="1" ht="38.25" thickBot="1">
      <c r="A74" s="54" t="s">
        <v>73</v>
      </c>
      <c r="B74" s="74" t="s">
        <v>74</v>
      </c>
      <c r="C74" s="141">
        <v>16883</v>
      </c>
      <c r="D74" s="92">
        <v>2394</v>
      </c>
      <c r="E74" s="159">
        <f t="shared" si="0"/>
        <v>14.179944322691465</v>
      </c>
    </row>
    <row r="75" spans="1:5" s="9" customFormat="1" ht="19.5" thickBot="1">
      <c r="A75" s="93" t="s">
        <v>96</v>
      </c>
      <c r="B75" s="94" t="s">
        <v>126</v>
      </c>
      <c r="C75" s="140">
        <f>C77+C79+C82+C83+C85+C86+C76+C78+C84</f>
        <v>175474.1</v>
      </c>
      <c r="D75" s="140">
        <f>D77+D79+D82+D83+D85+D86+D76+D78+D84</f>
        <v>153797.19999999998</v>
      </c>
      <c r="E75" s="159">
        <f t="shared" si="0"/>
        <v>87.64666694401053</v>
      </c>
    </row>
    <row r="76" spans="1:5" s="9" customFormat="1" ht="19.5" thickBot="1">
      <c r="A76" s="95" t="s">
        <v>210</v>
      </c>
      <c r="B76" s="157" t="s">
        <v>213</v>
      </c>
      <c r="C76" s="156">
        <v>1930.4</v>
      </c>
      <c r="D76" s="156">
        <v>1925.9</v>
      </c>
      <c r="E76" s="159">
        <f t="shared" si="0"/>
        <v>99.76688769167012</v>
      </c>
    </row>
    <row r="77" spans="1:5" s="9" customFormat="1" ht="18.75" customHeight="1" thickBot="1">
      <c r="A77" s="95" t="s">
        <v>200</v>
      </c>
      <c r="B77" s="74" t="s">
        <v>201</v>
      </c>
      <c r="C77" s="141">
        <v>80766</v>
      </c>
      <c r="D77" s="92">
        <v>72041.4</v>
      </c>
      <c r="E77" s="159">
        <f t="shared" si="0"/>
        <v>89.19768219300201</v>
      </c>
    </row>
    <row r="78" spans="1:5" s="9" customFormat="1" ht="39.75" customHeight="1" thickBot="1">
      <c r="A78" s="95" t="s">
        <v>109</v>
      </c>
      <c r="B78" s="96" t="s">
        <v>164</v>
      </c>
      <c r="C78" s="141">
        <v>1387</v>
      </c>
      <c r="D78" s="92">
        <v>1387</v>
      </c>
      <c r="E78" s="159">
        <f t="shared" si="0"/>
        <v>100</v>
      </c>
    </row>
    <row r="79" spans="1:5" s="9" customFormat="1" ht="81.75" customHeight="1" thickBot="1">
      <c r="A79" s="95" t="s">
        <v>202</v>
      </c>
      <c r="B79" s="96" t="s">
        <v>203</v>
      </c>
      <c r="C79" s="141">
        <v>9588.7</v>
      </c>
      <c r="D79" s="92">
        <v>7474.5</v>
      </c>
      <c r="E79" s="159">
        <f t="shared" si="0"/>
        <v>77.95112997590914</v>
      </c>
    </row>
    <row r="80" spans="1:5" s="9" customFormat="1" ht="75.75" hidden="1" thickBot="1">
      <c r="A80" s="95" t="s">
        <v>110</v>
      </c>
      <c r="B80" s="96" t="s">
        <v>165</v>
      </c>
      <c r="C80" s="141"/>
      <c r="D80" s="92"/>
      <c r="E80" s="159" t="e">
        <f t="shared" si="0"/>
        <v>#DIV/0!</v>
      </c>
    </row>
    <row r="81" spans="1:5" s="9" customFormat="1" ht="38.25" hidden="1" thickBot="1">
      <c r="A81" s="95" t="s">
        <v>111</v>
      </c>
      <c r="B81" s="96" t="s">
        <v>166</v>
      </c>
      <c r="C81" s="141"/>
      <c r="D81" s="92"/>
      <c r="E81" s="159" t="e">
        <f aca="true" t="shared" si="1" ref="E81:E148">D81/C81*100</f>
        <v>#DIV/0!</v>
      </c>
    </row>
    <row r="82" spans="1:5" s="9" customFormat="1" ht="57" thickBot="1">
      <c r="A82" s="95" t="s">
        <v>204</v>
      </c>
      <c r="B82" s="96" t="s">
        <v>205</v>
      </c>
      <c r="C82" s="141">
        <v>18698.9</v>
      </c>
      <c r="D82" s="92">
        <v>13513.7</v>
      </c>
      <c r="E82" s="159">
        <f t="shared" si="1"/>
        <v>72.27002657910359</v>
      </c>
    </row>
    <row r="83" spans="1:5" s="9" customFormat="1" ht="19.5" thickBot="1">
      <c r="A83" s="95" t="s">
        <v>206</v>
      </c>
      <c r="B83" s="96" t="s">
        <v>207</v>
      </c>
      <c r="C83" s="141">
        <v>27000</v>
      </c>
      <c r="D83" s="92">
        <v>27000</v>
      </c>
      <c r="E83" s="159">
        <f t="shared" si="1"/>
        <v>100</v>
      </c>
    </row>
    <row r="84" spans="1:5" s="9" customFormat="1" ht="57" thickBot="1">
      <c r="A84" s="95" t="s">
        <v>248</v>
      </c>
      <c r="B84" s="96" t="s">
        <v>249</v>
      </c>
      <c r="C84" s="141">
        <v>900</v>
      </c>
      <c r="D84" s="141">
        <v>900</v>
      </c>
      <c r="E84" s="159">
        <f t="shared" si="1"/>
        <v>100</v>
      </c>
    </row>
    <row r="85" spans="1:5" s="9" customFormat="1" ht="75.75" thickBot="1">
      <c r="A85" s="95" t="s">
        <v>208</v>
      </c>
      <c r="B85" s="96" t="s">
        <v>180</v>
      </c>
      <c r="C85" s="141">
        <v>20281</v>
      </c>
      <c r="D85" s="141">
        <v>18920.6</v>
      </c>
      <c r="E85" s="159">
        <f t="shared" si="1"/>
        <v>93.29224397219072</v>
      </c>
    </row>
    <row r="86" spans="1:5" s="9" customFormat="1" ht="33.75" customHeight="1" thickBot="1">
      <c r="A86" s="97" t="s">
        <v>75</v>
      </c>
      <c r="B86" s="98" t="s">
        <v>103</v>
      </c>
      <c r="C86" s="142">
        <f>C88+C89+C90+C91+C92+C93+C94+C96+C97+C98+C95+C103+C104+C105</f>
        <v>14922.099999999999</v>
      </c>
      <c r="D86" s="142">
        <f>D90+D94+D95+D97+D98</f>
        <v>10634.1</v>
      </c>
      <c r="E86" s="159">
        <f t="shared" si="1"/>
        <v>71.26409821673893</v>
      </c>
    </row>
    <row r="87" spans="1:5" s="9" customFormat="1" ht="22.5" customHeight="1" thickBot="1">
      <c r="A87" s="99"/>
      <c r="B87" s="100" t="s">
        <v>102</v>
      </c>
      <c r="C87" s="143"/>
      <c r="D87" s="154"/>
      <c r="E87" s="159"/>
    </row>
    <row r="88" spans="1:5" s="9" customFormat="1" ht="57" hidden="1" thickBot="1">
      <c r="A88" s="102" t="s">
        <v>75</v>
      </c>
      <c r="B88" s="103" t="s">
        <v>76</v>
      </c>
      <c r="C88" s="143"/>
      <c r="D88" s="154"/>
      <c r="E88" s="159" t="e">
        <f t="shared" si="1"/>
        <v>#DIV/0!</v>
      </c>
    </row>
    <row r="89" spans="1:5" s="9" customFormat="1" ht="57" hidden="1" thickBot="1">
      <c r="A89" s="95" t="s">
        <v>75</v>
      </c>
      <c r="B89" s="74" t="s">
        <v>167</v>
      </c>
      <c r="C89" s="143"/>
      <c r="D89" s="154"/>
      <c r="E89" s="159" t="e">
        <f t="shared" si="1"/>
        <v>#DIV/0!</v>
      </c>
    </row>
    <row r="90" spans="1:5" s="9" customFormat="1" ht="23.25" customHeight="1" thickBot="1">
      <c r="A90" s="95" t="s">
        <v>75</v>
      </c>
      <c r="B90" s="74" t="s">
        <v>147</v>
      </c>
      <c r="C90" s="156">
        <v>4204</v>
      </c>
      <c r="D90" s="101">
        <v>2831</v>
      </c>
      <c r="E90" s="159">
        <f t="shared" si="1"/>
        <v>67.3406279733587</v>
      </c>
    </row>
    <row r="91" spans="1:5" s="9" customFormat="1" ht="38.25" hidden="1" thickBot="1">
      <c r="A91" s="95" t="s">
        <v>75</v>
      </c>
      <c r="B91" s="74" t="s">
        <v>94</v>
      </c>
      <c r="C91" s="156"/>
      <c r="D91" s="154"/>
      <c r="E91" s="159" t="e">
        <f t="shared" si="1"/>
        <v>#DIV/0!</v>
      </c>
    </row>
    <row r="92" spans="1:5" s="9" customFormat="1" ht="0.75" customHeight="1" hidden="1" thickBot="1">
      <c r="A92" s="95" t="s">
        <v>75</v>
      </c>
      <c r="B92" s="74" t="s">
        <v>95</v>
      </c>
      <c r="C92" s="156"/>
      <c r="D92" s="154"/>
      <c r="E92" s="159" t="e">
        <f t="shared" si="1"/>
        <v>#DIV/0!</v>
      </c>
    </row>
    <row r="93" spans="1:5" s="9" customFormat="1" ht="57" hidden="1" thickBot="1">
      <c r="A93" s="95" t="s">
        <v>75</v>
      </c>
      <c r="B93" s="74" t="s">
        <v>168</v>
      </c>
      <c r="C93" s="156"/>
      <c r="D93" s="154"/>
      <c r="E93" s="159" t="e">
        <f t="shared" si="1"/>
        <v>#DIV/0!</v>
      </c>
    </row>
    <row r="94" spans="1:5" s="9" customFormat="1" ht="38.25" thickBot="1">
      <c r="A94" s="95" t="s">
        <v>75</v>
      </c>
      <c r="B94" s="74" t="s">
        <v>128</v>
      </c>
      <c r="C94" s="156">
        <v>2010.2</v>
      </c>
      <c r="D94" s="101">
        <v>1963.2</v>
      </c>
      <c r="E94" s="159">
        <f t="shared" si="1"/>
        <v>97.6619241866481</v>
      </c>
    </row>
    <row r="95" spans="1:5" s="9" customFormat="1" ht="38.25" thickBot="1">
      <c r="A95" s="95" t="s">
        <v>75</v>
      </c>
      <c r="B95" s="96" t="s">
        <v>211</v>
      </c>
      <c r="C95" s="156">
        <v>4034.2</v>
      </c>
      <c r="D95" s="101">
        <v>3800.3</v>
      </c>
      <c r="E95" s="159">
        <f t="shared" si="1"/>
        <v>94.202072281989</v>
      </c>
    </row>
    <row r="96" spans="1:5" s="9" customFormat="1" ht="0.75" customHeight="1" thickBot="1">
      <c r="A96" s="95" t="s">
        <v>75</v>
      </c>
      <c r="B96" s="74" t="s">
        <v>128</v>
      </c>
      <c r="C96" s="156"/>
      <c r="D96" s="154"/>
      <c r="E96" s="159" t="e">
        <f t="shared" si="1"/>
        <v>#DIV/0!</v>
      </c>
    </row>
    <row r="97" spans="1:5" s="9" customFormat="1" ht="38.25" thickBot="1">
      <c r="A97" s="95" t="s">
        <v>75</v>
      </c>
      <c r="B97" s="74" t="s">
        <v>169</v>
      </c>
      <c r="C97" s="156">
        <v>530.6</v>
      </c>
      <c r="D97" s="101">
        <v>530.6</v>
      </c>
      <c r="E97" s="159">
        <f t="shared" si="1"/>
        <v>100</v>
      </c>
    </row>
    <row r="98" spans="1:5" s="9" customFormat="1" ht="37.5" customHeight="1" thickBot="1">
      <c r="A98" s="95" t="s">
        <v>75</v>
      </c>
      <c r="B98" s="74" t="s">
        <v>129</v>
      </c>
      <c r="C98" s="156">
        <v>1605.1</v>
      </c>
      <c r="D98" s="101">
        <v>1509</v>
      </c>
      <c r="E98" s="159">
        <f t="shared" si="1"/>
        <v>94.01283409133387</v>
      </c>
    </row>
    <row r="99" spans="1:5" s="9" customFormat="1" ht="19.5" hidden="1" thickBot="1">
      <c r="A99" s="95" t="s">
        <v>75</v>
      </c>
      <c r="B99" s="74" t="s">
        <v>112</v>
      </c>
      <c r="C99" s="143"/>
      <c r="D99" s="154"/>
      <c r="E99" s="159" t="e">
        <f t="shared" si="1"/>
        <v>#DIV/0!</v>
      </c>
    </row>
    <row r="100" spans="1:5" s="9" customFormat="1" ht="19.5" hidden="1" thickBot="1">
      <c r="A100" s="95" t="s">
        <v>75</v>
      </c>
      <c r="B100" s="74" t="s">
        <v>113</v>
      </c>
      <c r="C100" s="143"/>
      <c r="D100" s="154"/>
      <c r="E100" s="159" t="e">
        <f t="shared" si="1"/>
        <v>#DIV/0!</v>
      </c>
    </row>
    <row r="101" spans="1:5" s="9" customFormat="1" ht="38.25" hidden="1" thickBot="1">
      <c r="A101" s="95" t="s">
        <v>75</v>
      </c>
      <c r="B101" s="74" t="s">
        <v>170</v>
      </c>
      <c r="C101" s="143"/>
      <c r="D101" s="154"/>
      <c r="E101" s="159" t="e">
        <f t="shared" si="1"/>
        <v>#DIV/0!</v>
      </c>
    </row>
    <row r="102" spans="1:5" s="9" customFormat="1" ht="38.25" hidden="1" thickBot="1">
      <c r="A102" s="95" t="s">
        <v>75</v>
      </c>
      <c r="B102" s="74" t="s">
        <v>171</v>
      </c>
      <c r="C102" s="143"/>
      <c r="D102" s="154"/>
      <c r="E102" s="159" t="e">
        <f t="shared" si="1"/>
        <v>#DIV/0!</v>
      </c>
    </row>
    <row r="103" spans="1:5" s="9" customFormat="1" ht="75.75" thickBot="1">
      <c r="A103" s="95" t="s">
        <v>75</v>
      </c>
      <c r="B103" s="74" t="s">
        <v>245</v>
      </c>
      <c r="C103" s="143">
        <v>738</v>
      </c>
      <c r="D103" s="186"/>
      <c r="E103" s="159"/>
    </row>
    <row r="104" spans="1:5" s="9" customFormat="1" ht="38.25" thickBot="1">
      <c r="A104" s="95" t="s">
        <v>75</v>
      </c>
      <c r="B104" s="74" t="s">
        <v>246</v>
      </c>
      <c r="C104" s="143">
        <v>300</v>
      </c>
      <c r="D104" s="186"/>
      <c r="E104" s="159"/>
    </row>
    <row r="105" spans="1:5" s="9" customFormat="1" ht="19.5" thickBot="1">
      <c r="A105" s="95" t="s">
        <v>75</v>
      </c>
      <c r="B105" s="74" t="s">
        <v>247</v>
      </c>
      <c r="C105" s="143">
        <v>1500</v>
      </c>
      <c r="D105" s="186"/>
      <c r="E105" s="159"/>
    </row>
    <row r="106" spans="1:5" s="9" customFormat="1" ht="42.75" customHeight="1" thickBot="1">
      <c r="A106" s="93" t="s">
        <v>99</v>
      </c>
      <c r="B106" s="94" t="s">
        <v>100</v>
      </c>
      <c r="C106" s="140">
        <f>C108+C109+C111+C112+C126+C136+C110+C134+C135</f>
        <v>199068.3</v>
      </c>
      <c r="D106" s="140">
        <f>D108+D109+D111+D112+D126+D136+D110+D134+D135</f>
        <v>151197.4</v>
      </c>
      <c r="E106" s="159">
        <f t="shared" si="1"/>
        <v>75.95252483695295</v>
      </c>
    </row>
    <row r="107" spans="1:5" s="9" customFormat="1" ht="46.5" customHeight="1" hidden="1" thickBot="1">
      <c r="A107" s="95" t="s">
        <v>121</v>
      </c>
      <c r="B107" s="104" t="s">
        <v>120</v>
      </c>
      <c r="C107" s="143"/>
      <c r="D107" s="154"/>
      <c r="E107" s="159" t="e">
        <f t="shared" si="1"/>
        <v>#DIV/0!</v>
      </c>
    </row>
    <row r="108" spans="1:5" s="9" customFormat="1" ht="44.25" customHeight="1" thickBot="1">
      <c r="A108" s="95" t="s">
        <v>77</v>
      </c>
      <c r="B108" s="74" t="s">
        <v>78</v>
      </c>
      <c r="C108" s="143">
        <v>845</v>
      </c>
      <c r="D108" s="101">
        <v>636</v>
      </c>
      <c r="E108" s="159">
        <f t="shared" si="1"/>
        <v>75.26627218934911</v>
      </c>
    </row>
    <row r="109" spans="1:5" s="9" customFormat="1" ht="40.5" customHeight="1" thickBot="1">
      <c r="A109" s="73" t="s">
        <v>79</v>
      </c>
      <c r="B109" s="59" t="s">
        <v>80</v>
      </c>
      <c r="C109" s="143">
        <v>779</v>
      </c>
      <c r="D109" s="101">
        <v>584.4</v>
      </c>
      <c r="E109" s="159">
        <f t="shared" si="1"/>
        <v>75.01925545571245</v>
      </c>
    </row>
    <row r="110" spans="1:5" s="9" customFormat="1" ht="38.25" customHeight="1" thickBot="1">
      <c r="A110" s="73" t="s">
        <v>123</v>
      </c>
      <c r="B110" s="105" t="s">
        <v>197</v>
      </c>
      <c r="C110" s="143">
        <v>339</v>
      </c>
      <c r="D110" s="101">
        <v>316.1</v>
      </c>
      <c r="E110" s="159">
        <f t="shared" si="1"/>
        <v>93.2448377581121</v>
      </c>
    </row>
    <row r="111" spans="1:5" s="9" customFormat="1" ht="39" customHeight="1" thickBot="1">
      <c r="A111" s="106" t="s">
        <v>85</v>
      </c>
      <c r="B111" s="59" t="s">
        <v>86</v>
      </c>
      <c r="C111" s="143">
        <v>2530</v>
      </c>
      <c r="D111" s="101">
        <v>1875</v>
      </c>
      <c r="E111" s="159">
        <f t="shared" si="1"/>
        <v>74.1106719367589</v>
      </c>
    </row>
    <row r="112" spans="1:5" s="9" customFormat="1" ht="39" customHeight="1" thickBot="1">
      <c r="A112" s="107" t="s">
        <v>81</v>
      </c>
      <c r="B112" s="108" t="s">
        <v>101</v>
      </c>
      <c r="C112" s="142">
        <f>C114+C115+C116+C117+C118+C119+C120+C121+C122+C123+C124</f>
        <v>19984.2</v>
      </c>
      <c r="D112" s="142">
        <f>D114+D115+D116+D117+D119+D120+D121+D122+D123+D124</f>
        <v>14701.000000000002</v>
      </c>
      <c r="E112" s="159">
        <f t="shared" si="1"/>
        <v>73.56311486073999</v>
      </c>
    </row>
    <row r="113" spans="1:19" s="9" customFormat="1" ht="32.25" customHeight="1" thickBot="1">
      <c r="A113" s="109"/>
      <c r="B113" s="110" t="s">
        <v>102</v>
      </c>
      <c r="C113" s="143"/>
      <c r="D113" s="154"/>
      <c r="E113" s="159"/>
      <c r="F113" s="25"/>
      <c r="G113" s="25"/>
      <c r="H113" s="25"/>
      <c r="I113" s="25"/>
      <c r="J113" s="25"/>
      <c r="K113" s="25"/>
      <c r="L113" s="25"/>
      <c r="M113" s="25"/>
      <c r="N113" s="25"/>
      <c r="O113" s="25"/>
      <c r="P113" s="25"/>
      <c r="Q113" s="25"/>
      <c r="R113" s="25"/>
      <c r="S113" s="25"/>
    </row>
    <row r="114" spans="1:5" s="9" customFormat="1" ht="41.25" customHeight="1" thickBot="1">
      <c r="A114" s="73" t="s">
        <v>81</v>
      </c>
      <c r="B114" s="59" t="s">
        <v>82</v>
      </c>
      <c r="C114" s="143">
        <v>6</v>
      </c>
      <c r="D114" s="101">
        <v>4.5</v>
      </c>
      <c r="E114" s="159">
        <f t="shared" si="1"/>
        <v>75</v>
      </c>
    </row>
    <row r="115" spans="1:5" s="9" customFormat="1" ht="38.25" thickBot="1">
      <c r="A115" s="73" t="s">
        <v>81</v>
      </c>
      <c r="B115" s="59" t="s">
        <v>83</v>
      </c>
      <c r="C115" s="143">
        <v>11185</v>
      </c>
      <c r="D115" s="101">
        <v>8388</v>
      </c>
      <c r="E115" s="159">
        <f t="shared" si="1"/>
        <v>74.99329459097005</v>
      </c>
    </row>
    <row r="116" spans="1:5" s="9" customFormat="1" ht="38.25" thickBot="1">
      <c r="A116" s="73" t="s">
        <v>81</v>
      </c>
      <c r="B116" s="59" t="s">
        <v>84</v>
      </c>
      <c r="C116" s="143">
        <v>281</v>
      </c>
      <c r="D116" s="101">
        <v>210.7</v>
      </c>
      <c r="E116" s="159">
        <f t="shared" si="1"/>
        <v>74.98220640569394</v>
      </c>
    </row>
    <row r="117" spans="1:5" s="9" customFormat="1" ht="25.5" customHeight="1" thickBot="1">
      <c r="A117" s="73" t="s">
        <v>81</v>
      </c>
      <c r="B117" s="59" t="s">
        <v>130</v>
      </c>
      <c r="C117" s="143">
        <v>1118</v>
      </c>
      <c r="D117" s="101">
        <v>828</v>
      </c>
      <c r="E117" s="159">
        <f t="shared" si="1"/>
        <v>74.0608228980322</v>
      </c>
    </row>
    <row r="118" spans="1:5" s="9" customFormat="1" ht="37.5" customHeight="1" hidden="1" thickBot="1">
      <c r="A118" s="73" t="s">
        <v>81</v>
      </c>
      <c r="B118" s="105" t="s">
        <v>142</v>
      </c>
      <c r="C118" s="143"/>
      <c r="D118" s="154"/>
      <c r="E118" s="159" t="e">
        <f t="shared" si="1"/>
        <v>#DIV/0!</v>
      </c>
    </row>
    <row r="119" spans="1:5" s="9" customFormat="1" ht="57" thickBot="1">
      <c r="A119" s="73" t="s">
        <v>81</v>
      </c>
      <c r="B119" s="105" t="s">
        <v>181</v>
      </c>
      <c r="C119" s="143">
        <v>7019</v>
      </c>
      <c r="D119" s="101">
        <v>4942</v>
      </c>
      <c r="E119" s="159">
        <f t="shared" si="1"/>
        <v>70.40889015529278</v>
      </c>
    </row>
    <row r="120" spans="1:5" s="9" customFormat="1" ht="46.5" customHeight="1" thickBot="1">
      <c r="A120" s="73" t="s">
        <v>81</v>
      </c>
      <c r="B120" s="105" t="s">
        <v>172</v>
      </c>
      <c r="C120" s="143">
        <v>0.5</v>
      </c>
      <c r="D120" s="154">
        <v>0.5</v>
      </c>
      <c r="E120" s="159">
        <f t="shared" si="1"/>
        <v>100</v>
      </c>
    </row>
    <row r="121" spans="1:5" s="9" customFormat="1" ht="57" thickBot="1">
      <c r="A121" s="73" t="s">
        <v>81</v>
      </c>
      <c r="B121" s="105" t="s">
        <v>173</v>
      </c>
      <c r="C121" s="143">
        <v>2.2</v>
      </c>
      <c r="D121" s="101">
        <v>1.1</v>
      </c>
      <c r="E121" s="159">
        <f t="shared" si="1"/>
        <v>50</v>
      </c>
    </row>
    <row r="122" spans="1:5" s="9" customFormat="1" ht="57" thickBot="1">
      <c r="A122" s="73" t="s">
        <v>81</v>
      </c>
      <c r="B122" s="105" t="s">
        <v>174</v>
      </c>
      <c r="C122" s="143">
        <v>0.5</v>
      </c>
      <c r="D122" s="101">
        <v>0.5</v>
      </c>
      <c r="E122" s="159">
        <f t="shared" si="1"/>
        <v>100</v>
      </c>
    </row>
    <row r="123" spans="1:5" s="9" customFormat="1" ht="38.25" thickBot="1">
      <c r="A123" s="73" t="s">
        <v>81</v>
      </c>
      <c r="B123" s="105" t="s">
        <v>182</v>
      </c>
      <c r="C123" s="143">
        <v>368</v>
      </c>
      <c r="D123" s="101">
        <v>321.7</v>
      </c>
      <c r="E123" s="159">
        <f t="shared" si="1"/>
        <v>87.41847826086956</v>
      </c>
    </row>
    <row r="124" spans="1:5" s="9" customFormat="1" ht="42" customHeight="1" thickBot="1">
      <c r="A124" s="73" t="s">
        <v>81</v>
      </c>
      <c r="B124" s="105" t="s">
        <v>209</v>
      </c>
      <c r="C124" s="143">
        <v>4</v>
      </c>
      <c r="D124" s="101">
        <v>4</v>
      </c>
      <c r="E124" s="159">
        <f t="shared" si="1"/>
        <v>100</v>
      </c>
    </row>
    <row r="125" spans="1:5" s="9" customFormat="1" ht="19.5" hidden="1" thickBot="1">
      <c r="A125" s="73"/>
      <c r="B125" s="105"/>
      <c r="C125" s="143"/>
      <c r="D125" s="154"/>
      <c r="E125" s="159" t="e">
        <f t="shared" si="1"/>
        <v>#DIV/0!</v>
      </c>
    </row>
    <row r="126" spans="1:5" s="9" customFormat="1" ht="36" customHeight="1" thickBot="1">
      <c r="A126" s="107" t="s">
        <v>87</v>
      </c>
      <c r="B126" s="111" t="s">
        <v>175</v>
      </c>
      <c r="C126" s="142">
        <f>C128+C129+C130+C131+C133+C132</f>
        <v>17421</v>
      </c>
      <c r="D126" s="142">
        <f>D128+D129+D130+D131+D133+D132</f>
        <v>13618</v>
      </c>
      <c r="E126" s="159">
        <f t="shared" si="1"/>
        <v>78.17002468285402</v>
      </c>
    </row>
    <row r="127" spans="1:5" s="9" customFormat="1" ht="23.25" customHeight="1" thickBot="1">
      <c r="A127" s="73"/>
      <c r="B127" s="105" t="s">
        <v>102</v>
      </c>
      <c r="C127" s="143"/>
      <c r="D127" s="154"/>
      <c r="E127" s="159"/>
    </row>
    <row r="128" spans="1:5" s="9" customFormat="1" ht="27" customHeight="1" thickBot="1">
      <c r="A128" s="73" t="s">
        <v>87</v>
      </c>
      <c r="B128" s="59" t="s">
        <v>131</v>
      </c>
      <c r="C128" s="141">
        <v>4547</v>
      </c>
      <c r="D128" s="92">
        <v>3763</v>
      </c>
      <c r="E128" s="159">
        <f t="shared" si="1"/>
        <v>82.75786232680889</v>
      </c>
    </row>
    <row r="129" spans="1:5" s="9" customFormat="1" ht="24" customHeight="1" thickBot="1">
      <c r="A129" s="73" t="s">
        <v>87</v>
      </c>
      <c r="B129" s="74" t="s">
        <v>132</v>
      </c>
      <c r="C129" s="141">
        <v>4874</v>
      </c>
      <c r="D129" s="92">
        <v>3958</v>
      </c>
      <c r="E129" s="159">
        <f t="shared" si="1"/>
        <v>81.20640131308986</v>
      </c>
    </row>
    <row r="130" spans="1:5" s="9" customFormat="1" ht="28.5" customHeight="1" thickBot="1">
      <c r="A130" s="73" t="s">
        <v>88</v>
      </c>
      <c r="B130" s="74" t="s">
        <v>143</v>
      </c>
      <c r="C130" s="141">
        <v>6860</v>
      </c>
      <c r="D130" s="92">
        <v>5257</v>
      </c>
      <c r="E130" s="159">
        <f t="shared" si="1"/>
        <v>76.63265306122449</v>
      </c>
    </row>
    <row r="131" spans="1:5" s="9" customFormat="1" ht="38.25" thickBot="1">
      <c r="A131" s="73" t="s">
        <v>88</v>
      </c>
      <c r="B131" s="74" t="s">
        <v>183</v>
      </c>
      <c r="C131" s="141">
        <v>1000</v>
      </c>
      <c r="D131" s="92">
        <v>600</v>
      </c>
      <c r="E131" s="159">
        <f t="shared" si="1"/>
        <v>60</v>
      </c>
    </row>
    <row r="132" spans="1:5" s="9" customFormat="1" ht="38.25" customHeight="1" thickBot="1">
      <c r="A132" s="73" t="s">
        <v>88</v>
      </c>
      <c r="B132" s="74" t="s">
        <v>193</v>
      </c>
      <c r="C132" s="141">
        <v>140</v>
      </c>
      <c r="D132" s="92">
        <v>40</v>
      </c>
      <c r="E132" s="159">
        <f t="shared" si="1"/>
        <v>28.57142857142857</v>
      </c>
    </row>
    <row r="133" spans="1:5" s="9" customFormat="1" ht="38.25" hidden="1" thickBot="1">
      <c r="A133" s="73" t="s">
        <v>88</v>
      </c>
      <c r="B133" s="74" t="s">
        <v>133</v>
      </c>
      <c r="C133" s="141"/>
      <c r="D133" s="153"/>
      <c r="E133" s="159" t="e">
        <f t="shared" si="1"/>
        <v>#DIV/0!</v>
      </c>
    </row>
    <row r="134" spans="1:5" s="9" customFormat="1" ht="57" thickBot="1">
      <c r="A134" s="73" t="s">
        <v>105</v>
      </c>
      <c r="B134" s="74" t="s">
        <v>106</v>
      </c>
      <c r="C134" s="141">
        <v>3758</v>
      </c>
      <c r="D134" s="92">
        <v>2089.4</v>
      </c>
      <c r="E134" s="159">
        <f t="shared" si="1"/>
        <v>55.598722724853644</v>
      </c>
    </row>
    <row r="135" spans="1:5" s="9" customFormat="1" ht="57" thickBot="1">
      <c r="A135" s="73" t="s">
        <v>184</v>
      </c>
      <c r="B135" s="112" t="s">
        <v>185</v>
      </c>
      <c r="C135" s="141"/>
      <c r="D135" s="92"/>
      <c r="E135" s="159"/>
    </row>
    <row r="136" spans="1:5" s="9" customFormat="1" ht="24" customHeight="1" thickBot="1">
      <c r="A136" s="113" t="s">
        <v>89</v>
      </c>
      <c r="B136" s="114" t="s">
        <v>127</v>
      </c>
      <c r="C136" s="142">
        <f>C137+C139+C140+C142+C138</f>
        <v>153412.1</v>
      </c>
      <c r="D136" s="142">
        <f>D137+D139+D140+D142+D138</f>
        <v>117377.5</v>
      </c>
      <c r="E136" s="159">
        <f t="shared" si="1"/>
        <v>76.51123998693714</v>
      </c>
    </row>
    <row r="137" spans="1:5" s="9" customFormat="1" ht="38.25" thickBot="1">
      <c r="A137" s="115" t="s">
        <v>89</v>
      </c>
      <c r="B137" s="74" t="s">
        <v>186</v>
      </c>
      <c r="C137" s="141">
        <v>102426</v>
      </c>
      <c r="D137" s="92">
        <v>72289</v>
      </c>
      <c r="E137" s="159">
        <f t="shared" si="1"/>
        <v>70.5768066701814</v>
      </c>
    </row>
    <row r="138" spans="1:5" s="9" customFormat="1" ht="33" customHeight="1" thickBot="1">
      <c r="A138" s="115" t="s">
        <v>89</v>
      </c>
      <c r="B138" s="103" t="s">
        <v>188</v>
      </c>
      <c r="C138" s="144">
        <v>33444</v>
      </c>
      <c r="D138" s="92">
        <v>29301</v>
      </c>
      <c r="E138" s="159">
        <f t="shared" si="1"/>
        <v>87.61212773591676</v>
      </c>
    </row>
    <row r="139" spans="1:5" s="9" customFormat="1" ht="38.25" customHeight="1" thickBot="1">
      <c r="A139" s="115" t="s">
        <v>89</v>
      </c>
      <c r="B139" s="103" t="s">
        <v>148</v>
      </c>
      <c r="C139" s="144">
        <v>4450</v>
      </c>
      <c r="D139" s="92">
        <v>3665.3</v>
      </c>
      <c r="E139" s="159">
        <f t="shared" si="1"/>
        <v>82.36629213483147</v>
      </c>
    </row>
    <row r="140" spans="1:5" s="9" customFormat="1" ht="42" customHeight="1" thickBot="1">
      <c r="A140" s="115" t="s">
        <v>89</v>
      </c>
      <c r="B140" s="103" t="s">
        <v>187</v>
      </c>
      <c r="C140" s="144">
        <v>1351</v>
      </c>
      <c r="D140" s="92">
        <v>972</v>
      </c>
      <c r="E140" s="159">
        <f t="shared" si="1"/>
        <v>71.94670614359734</v>
      </c>
    </row>
    <row r="141" spans="1:5" s="9" customFormat="1" ht="19.5" hidden="1" thickBot="1">
      <c r="A141" s="115" t="s">
        <v>89</v>
      </c>
      <c r="B141" s="116"/>
      <c r="C141" s="116"/>
      <c r="D141" s="34"/>
      <c r="E141" s="159" t="e">
        <f t="shared" si="1"/>
        <v>#DIV/0!</v>
      </c>
    </row>
    <row r="142" spans="1:5" s="9" customFormat="1" ht="75.75" thickBot="1">
      <c r="A142" s="73" t="s">
        <v>89</v>
      </c>
      <c r="B142" s="105" t="s">
        <v>149</v>
      </c>
      <c r="C142" s="143">
        <v>11741.1</v>
      </c>
      <c r="D142" s="101">
        <v>11150.2</v>
      </c>
      <c r="E142" s="159">
        <f t="shared" si="1"/>
        <v>94.96725179071808</v>
      </c>
    </row>
    <row r="143" spans="1:5" s="9" customFormat="1" ht="2.25" customHeight="1" hidden="1" thickBot="1">
      <c r="A143" s="73" t="s">
        <v>89</v>
      </c>
      <c r="B143" s="105"/>
      <c r="C143" s="143"/>
      <c r="D143" s="154"/>
      <c r="E143" s="159" t="e">
        <f t="shared" si="1"/>
        <v>#DIV/0!</v>
      </c>
    </row>
    <row r="144" spans="1:5" s="9" customFormat="1" ht="29.25" customHeight="1" thickBot="1">
      <c r="A144" s="95" t="s">
        <v>116</v>
      </c>
      <c r="B144" s="117" t="s">
        <v>176</v>
      </c>
      <c r="C144" s="140">
        <f>C149+C152+C146+C153+C150+C151</f>
        <v>2260.3</v>
      </c>
      <c r="D144" s="140">
        <f>D149+D152+D146+D153+D150+D151</f>
        <v>1279.8000000000002</v>
      </c>
      <c r="E144" s="159">
        <f t="shared" si="1"/>
        <v>56.62080254833429</v>
      </c>
    </row>
    <row r="145" spans="1:5" s="9" customFormat="1" ht="2.25" customHeight="1" hidden="1" thickBot="1">
      <c r="A145" s="95" t="s">
        <v>90</v>
      </c>
      <c r="B145" s="74" t="s">
        <v>91</v>
      </c>
      <c r="C145" s="141"/>
      <c r="D145" s="153"/>
      <c r="E145" s="159" t="e">
        <f t="shared" si="1"/>
        <v>#DIV/0!</v>
      </c>
    </row>
    <row r="146" spans="1:5" s="9" customFormat="1" ht="57" thickBot="1">
      <c r="A146" s="95" t="s">
        <v>114</v>
      </c>
      <c r="B146" s="74" t="s">
        <v>177</v>
      </c>
      <c r="C146" s="141">
        <v>30</v>
      </c>
      <c r="D146" s="92">
        <v>29.9</v>
      </c>
      <c r="E146" s="159">
        <f t="shared" si="1"/>
        <v>99.66666666666666</v>
      </c>
    </row>
    <row r="147" spans="1:5" s="9" customFormat="1" ht="57" hidden="1" thickBot="1">
      <c r="A147" s="102" t="s">
        <v>115</v>
      </c>
      <c r="B147" s="103" t="s">
        <v>178</v>
      </c>
      <c r="C147" s="144"/>
      <c r="D147" s="153"/>
      <c r="E147" s="159" t="e">
        <f t="shared" si="1"/>
        <v>#DIV/0!</v>
      </c>
    </row>
    <row r="148" spans="1:5" s="9" customFormat="1" ht="38.25" hidden="1" thickBot="1">
      <c r="A148" s="102" t="s">
        <v>122</v>
      </c>
      <c r="B148" s="103" t="s">
        <v>179</v>
      </c>
      <c r="C148" s="144"/>
      <c r="D148" s="153"/>
      <c r="E148" s="159" t="e">
        <f t="shared" si="1"/>
        <v>#DIV/0!</v>
      </c>
    </row>
    <row r="149" spans="1:5" s="9" customFormat="1" ht="62.25" customHeight="1" thickBot="1">
      <c r="A149" s="95" t="s">
        <v>198</v>
      </c>
      <c r="B149" s="103" t="s">
        <v>199</v>
      </c>
      <c r="C149" s="144">
        <v>1000</v>
      </c>
      <c r="D149" s="92">
        <v>1000</v>
      </c>
      <c r="E149" s="159">
        <f aca="true" t="shared" si="2" ref="E149:E159">D149/C149*100</f>
        <v>100</v>
      </c>
    </row>
    <row r="150" spans="1:5" s="9" customFormat="1" ht="62.25" customHeight="1" thickBot="1">
      <c r="A150" s="95" t="s">
        <v>250</v>
      </c>
      <c r="B150" s="103" t="s">
        <v>251</v>
      </c>
      <c r="C150" s="144">
        <v>100</v>
      </c>
      <c r="D150" s="92">
        <v>100</v>
      </c>
      <c r="E150" s="159"/>
    </row>
    <row r="151" spans="1:5" s="9" customFormat="1" ht="62.25" customHeight="1" thickBot="1">
      <c r="A151" s="95" t="s">
        <v>252</v>
      </c>
      <c r="B151" s="103" t="s">
        <v>253</v>
      </c>
      <c r="C151" s="144">
        <v>50</v>
      </c>
      <c r="D151" s="92">
        <v>50</v>
      </c>
      <c r="E151" s="159"/>
    </row>
    <row r="152" spans="1:5" s="9" customFormat="1" ht="132" thickBot="1">
      <c r="A152" s="102" t="s">
        <v>189</v>
      </c>
      <c r="B152" s="103" t="s">
        <v>194</v>
      </c>
      <c r="C152" s="144">
        <v>980.4</v>
      </c>
      <c r="D152" s="92"/>
      <c r="E152" s="159">
        <f t="shared" si="2"/>
        <v>0</v>
      </c>
    </row>
    <row r="153" spans="1:5" s="9" customFormat="1" ht="19.5" thickBot="1">
      <c r="A153" s="102" t="s">
        <v>189</v>
      </c>
      <c r="B153" s="103" t="s">
        <v>212</v>
      </c>
      <c r="C153" s="144">
        <v>99.9</v>
      </c>
      <c r="D153" s="92">
        <v>99.9</v>
      </c>
      <c r="E153" s="159">
        <f t="shared" si="2"/>
        <v>100</v>
      </c>
    </row>
    <row r="154" spans="1:5" s="9" customFormat="1" ht="19.5" thickBot="1">
      <c r="A154" s="125" t="s">
        <v>48</v>
      </c>
      <c r="B154" s="126" t="s">
        <v>49</v>
      </c>
      <c r="C154" s="155">
        <f>C156+C157</f>
        <v>4325</v>
      </c>
      <c r="D154" s="158">
        <f>D156+D157</f>
        <v>4079.3</v>
      </c>
      <c r="E154" s="159">
        <f t="shared" si="2"/>
        <v>94.31907514450867</v>
      </c>
    </row>
    <row r="155" spans="1:5" s="9" customFormat="1" ht="18" customHeight="1" thickBot="1">
      <c r="A155" s="54"/>
      <c r="B155" s="74" t="s">
        <v>104</v>
      </c>
      <c r="C155" s="141"/>
      <c r="D155" s="153"/>
      <c r="E155" s="159"/>
    </row>
    <row r="156" spans="1:5" s="9" customFormat="1" ht="38.25" thickBot="1">
      <c r="A156" s="118" t="s">
        <v>190</v>
      </c>
      <c r="B156" s="119" t="s">
        <v>191</v>
      </c>
      <c r="C156" s="145">
        <v>745</v>
      </c>
      <c r="D156" s="153">
        <v>391.9</v>
      </c>
      <c r="E156" s="159">
        <f t="shared" si="2"/>
        <v>52.604026845637584</v>
      </c>
    </row>
    <row r="157" spans="1:5" s="9" customFormat="1" ht="38.25" thickBot="1">
      <c r="A157" s="120" t="s">
        <v>214</v>
      </c>
      <c r="B157" s="121" t="s">
        <v>67</v>
      </c>
      <c r="C157" s="146">
        <v>3580</v>
      </c>
      <c r="D157" s="92">
        <v>3687.4</v>
      </c>
      <c r="E157" s="159">
        <f t="shared" si="2"/>
        <v>103</v>
      </c>
    </row>
    <row r="158" spans="1:5" s="9" customFormat="1" ht="38.25" thickBot="1">
      <c r="A158" s="125" t="s">
        <v>215</v>
      </c>
      <c r="B158" s="160" t="s">
        <v>216</v>
      </c>
      <c r="C158" s="161">
        <v>-2.3</v>
      </c>
      <c r="D158" s="162">
        <v>-32.4</v>
      </c>
      <c r="E158" s="159">
        <f t="shared" si="2"/>
        <v>1408.695652173913</v>
      </c>
    </row>
    <row r="159" spans="1:5" s="9" customFormat="1" ht="33" customHeight="1" thickBot="1">
      <c r="A159" s="122"/>
      <c r="B159" s="123" t="s">
        <v>16</v>
      </c>
      <c r="C159" s="138">
        <f>C70+C69</f>
        <v>557572.3999999999</v>
      </c>
      <c r="D159" s="138">
        <f>D70+D69</f>
        <v>443316.69999999995</v>
      </c>
      <c r="E159" s="159">
        <f t="shared" si="2"/>
        <v>79.50836519167736</v>
      </c>
    </row>
    <row r="160" spans="1:7" s="2" customFormat="1" ht="51" customHeight="1">
      <c r="A160" s="21"/>
      <c r="B160" s="190"/>
      <c r="C160" s="190"/>
      <c r="D160" s="148"/>
      <c r="E160" s="147"/>
      <c r="F160" s="20"/>
      <c r="G160" s="20"/>
    </row>
    <row r="161" spans="1:7" s="18" customFormat="1" ht="82.5" customHeight="1" hidden="1">
      <c r="A161" s="188"/>
      <c r="B161" s="188"/>
      <c r="C161" s="188"/>
      <c r="D161" s="149"/>
      <c r="E161" s="150"/>
      <c r="F161" s="17"/>
      <c r="G161" s="17"/>
    </row>
    <row r="162" spans="1:7" s="18" customFormat="1" ht="31.5" customHeight="1">
      <c r="A162" s="19"/>
      <c r="B162" s="19"/>
      <c r="C162" s="19"/>
      <c r="D162" s="150"/>
      <c r="E162" s="150"/>
      <c r="F162" s="19"/>
      <c r="G162" s="19"/>
    </row>
    <row r="163" spans="1:4" ht="73.5" customHeight="1">
      <c r="A163" s="6"/>
      <c r="B163" s="187"/>
      <c r="C163" s="187"/>
      <c r="D163" s="151"/>
    </row>
    <row r="164" spans="1:4" ht="16.5">
      <c r="A164" s="6"/>
      <c r="B164" s="187"/>
      <c r="C164" s="187"/>
      <c r="D164" s="151"/>
    </row>
    <row r="165" spans="1:7" ht="16.5">
      <c r="A165" s="7"/>
      <c r="B165" s="187"/>
      <c r="C165" s="187"/>
      <c r="D165" s="151"/>
      <c r="G165" s="3" t="s">
        <v>17</v>
      </c>
    </row>
    <row r="166" spans="1:4" ht="16.5">
      <c r="A166" s="6"/>
      <c r="B166" s="187"/>
      <c r="C166" s="187"/>
      <c r="D166" s="151"/>
    </row>
    <row r="167" spans="1:4" ht="16.5">
      <c r="A167" s="6"/>
      <c r="B167" s="187"/>
      <c r="C167" s="187"/>
      <c r="D167" s="151"/>
    </row>
    <row r="168" spans="1:19" s="147" customFormat="1" ht="16.5">
      <c r="A168" s="6"/>
      <c r="B168" s="187"/>
      <c r="C168" s="187"/>
      <c r="D168" s="151"/>
      <c r="F168" s="1"/>
      <c r="G168" s="1"/>
      <c r="H168" s="1"/>
      <c r="I168" s="1"/>
      <c r="J168" s="1"/>
      <c r="K168" s="1"/>
      <c r="L168" s="1"/>
      <c r="M168" s="1"/>
      <c r="N168" s="1"/>
      <c r="O168" s="1"/>
      <c r="P168" s="1"/>
      <c r="Q168" s="1"/>
      <c r="R168" s="1"/>
      <c r="S168" s="1"/>
    </row>
    <row r="169" spans="1:19" s="147" customFormat="1" ht="33.75" customHeight="1">
      <c r="A169" s="6"/>
      <c r="B169" s="187"/>
      <c r="C169" s="187"/>
      <c r="D169" s="151"/>
      <c r="F169" s="1"/>
      <c r="G169" s="1"/>
      <c r="H169" s="1"/>
      <c r="I169" s="1"/>
      <c r="J169" s="1"/>
      <c r="K169" s="1"/>
      <c r="L169" s="1"/>
      <c r="M169" s="1"/>
      <c r="N169" s="1"/>
      <c r="O169" s="1"/>
      <c r="P169" s="1"/>
      <c r="Q169" s="1"/>
      <c r="R169" s="1"/>
      <c r="S169" s="1"/>
    </row>
    <row r="170" spans="1:19" s="147" customFormat="1" ht="16.5">
      <c r="A170" s="6"/>
      <c r="B170" s="187"/>
      <c r="C170" s="187"/>
      <c r="D170" s="151"/>
      <c r="F170" s="1"/>
      <c r="G170" s="1"/>
      <c r="H170" s="1"/>
      <c r="I170" s="1"/>
      <c r="J170" s="1"/>
      <c r="K170" s="1"/>
      <c r="L170" s="1"/>
      <c r="M170" s="1"/>
      <c r="N170" s="1"/>
      <c r="O170" s="1"/>
      <c r="P170" s="1"/>
      <c r="Q170" s="1"/>
      <c r="R170" s="1"/>
      <c r="S170" s="1"/>
    </row>
    <row r="171" spans="1:19" s="147" customFormat="1" ht="16.5">
      <c r="A171" s="6"/>
      <c r="B171" s="187"/>
      <c r="C171" s="187"/>
      <c r="D171" s="151"/>
      <c r="F171" s="1"/>
      <c r="G171" s="1"/>
      <c r="H171" s="1"/>
      <c r="I171" s="1"/>
      <c r="J171" s="1"/>
      <c r="K171" s="1"/>
      <c r="L171" s="1"/>
      <c r="M171" s="1"/>
      <c r="N171" s="1"/>
      <c r="O171" s="1"/>
      <c r="P171" s="1"/>
      <c r="Q171" s="1"/>
      <c r="R171" s="1"/>
      <c r="S171" s="1"/>
    </row>
    <row r="172" spans="1:19" s="147" customFormat="1" ht="16.5">
      <c r="A172" s="6"/>
      <c r="B172" s="187"/>
      <c r="C172" s="187"/>
      <c r="D172" s="151"/>
      <c r="F172" s="1"/>
      <c r="G172" s="1"/>
      <c r="H172" s="1"/>
      <c r="I172" s="1"/>
      <c r="J172" s="1"/>
      <c r="K172" s="1"/>
      <c r="L172" s="1"/>
      <c r="M172" s="1"/>
      <c r="N172" s="1"/>
      <c r="O172" s="1"/>
      <c r="P172" s="1"/>
      <c r="Q172" s="1"/>
      <c r="R172" s="1"/>
      <c r="S172" s="1"/>
    </row>
    <row r="173" spans="1:19" s="147" customFormat="1" ht="16.5">
      <c r="A173" s="6"/>
      <c r="B173" s="187"/>
      <c r="C173" s="187"/>
      <c r="D173" s="151"/>
      <c r="F173" s="1"/>
      <c r="G173" s="1"/>
      <c r="H173" s="1"/>
      <c r="I173" s="1"/>
      <c r="J173" s="1"/>
      <c r="K173" s="1"/>
      <c r="L173" s="1"/>
      <c r="M173" s="1"/>
      <c r="N173" s="1"/>
      <c r="O173" s="1"/>
      <c r="P173" s="1"/>
      <c r="Q173" s="1"/>
      <c r="R173" s="1"/>
      <c r="S173" s="1"/>
    </row>
    <row r="174" spans="1:19" s="147" customFormat="1" ht="16.5">
      <c r="A174" s="6"/>
      <c r="B174" s="187"/>
      <c r="C174" s="187"/>
      <c r="D174" s="151"/>
      <c r="F174" s="1"/>
      <c r="G174" s="1"/>
      <c r="H174" s="1"/>
      <c r="I174" s="1"/>
      <c r="J174" s="1"/>
      <c r="K174" s="1"/>
      <c r="L174" s="1"/>
      <c r="M174" s="1"/>
      <c r="N174" s="1"/>
      <c r="O174" s="1"/>
      <c r="P174" s="1"/>
      <c r="Q174" s="1"/>
      <c r="R174" s="1"/>
      <c r="S174" s="1"/>
    </row>
    <row r="175" spans="1:19" s="147" customFormat="1" ht="16.5">
      <c r="A175" s="6"/>
      <c r="B175" s="187"/>
      <c r="C175" s="187"/>
      <c r="D175" s="151"/>
      <c r="F175" s="1"/>
      <c r="G175" s="1"/>
      <c r="H175" s="1"/>
      <c r="I175" s="1"/>
      <c r="J175" s="1"/>
      <c r="K175" s="1"/>
      <c r="L175" s="1"/>
      <c r="M175" s="1"/>
      <c r="N175" s="1"/>
      <c r="O175" s="1"/>
      <c r="P175" s="1"/>
      <c r="Q175" s="1"/>
      <c r="R175" s="1"/>
      <c r="S175" s="1"/>
    </row>
    <row r="176" spans="1:19" s="147" customFormat="1" ht="16.5">
      <c r="A176" s="6"/>
      <c r="B176" s="187"/>
      <c r="C176" s="187"/>
      <c r="D176" s="151"/>
      <c r="F176" s="1"/>
      <c r="G176" s="1"/>
      <c r="H176" s="1"/>
      <c r="I176" s="1"/>
      <c r="J176" s="1"/>
      <c r="K176" s="1"/>
      <c r="L176" s="1"/>
      <c r="M176" s="1"/>
      <c r="N176" s="1"/>
      <c r="O176" s="1"/>
      <c r="P176" s="1"/>
      <c r="Q176" s="1"/>
      <c r="R176" s="1"/>
      <c r="S176" s="1"/>
    </row>
    <row r="177" spans="1:19" s="147" customFormat="1" ht="16.5">
      <c r="A177" s="6"/>
      <c r="B177" s="187"/>
      <c r="C177" s="187"/>
      <c r="D177" s="151"/>
      <c r="F177" s="1"/>
      <c r="G177" s="1"/>
      <c r="H177" s="1"/>
      <c r="I177" s="1"/>
      <c r="J177" s="1"/>
      <c r="K177" s="1"/>
      <c r="L177" s="1"/>
      <c r="M177" s="1"/>
      <c r="N177" s="1"/>
      <c r="O177" s="1"/>
      <c r="P177" s="1"/>
      <c r="Q177" s="1"/>
      <c r="R177" s="1"/>
      <c r="S177" s="1"/>
    </row>
    <row r="178" spans="1:19" s="147" customFormat="1" ht="16.5">
      <c r="A178" s="6"/>
      <c r="B178" s="187"/>
      <c r="C178" s="187"/>
      <c r="D178" s="151"/>
      <c r="F178" s="1"/>
      <c r="G178" s="1"/>
      <c r="H178" s="1"/>
      <c r="I178" s="1"/>
      <c r="J178" s="1"/>
      <c r="K178" s="1"/>
      <c r="L178" s="1"/>
      <c r="M178" s="1"/>
      <c r="N178" s="1"/>
      <c r="O178" s="1"/>
      <c r="P178" s="1"/>
      <c r="Q178" s="1"/>
      <c r="R178" s="1"/>
      <c r="S178" s="1"/>
    </row>
    <row r="179" spans="1:19" s="147" customFormat="1" ht="16.5">
      <c r="A179" s="6"/>
      <c r="B179" s="187"/>
      <c r="C179" s="187"/>
      <c r="D179" s="151"/>
      <c r="F179" s="1"/>
      <c r="G179" s="1"/>
      <c r="H179" s="1"/>
      <c r="I179" s="1"/>
      <c r="J179" s="1"/>
      <c r="K179" s="1"/>
      <c r="L179" s="1"/>
      <c r="M179" s="1"/>
      <c r="N179" s="1"/>
      <c r="O179" s="1"/>
      <c r="P179" s="1"/>
      <c r="Q179" s="1"/>
      <c r="R179" s="1"/>
      <c r="S179" s="1"/>
    </row>
    <row r="180" spans="1:19" s="147" customFormat="1" ht="16.5">
      <c r="A180" s="6"/>
      <c r="B180" s="187"/>
      <c r="C180" s="187"/>
      <c r="D180" s="151"/>
      <c r="F180" s="1"/>
      <c r="G180" s="1"/>
      <c r="H180" s="1"/>
      <c r="I180" s="1"/>
      <c r="J180" s="1"/>
      <c r="K180" s="1"/>
      <c r="L180" s="1"/>
      <c r="M180" s="1"/>
      <c r="N180" s="1"/>
      <c r="O180" s="1"/>
      <c r="P180" s="1"/>
      <c r="Q180" s="1"/>
      <c r="R180" s="1"/>
      <c r="S180" s="1"/>
    </row>
    <row r="181" spans="1:19" s="147" customFormat="1" ht="16.5">
      <c r="A181" s="6"/>
      <c r="B181" s="187"/>
      <c r="C181" s="187"/>
      <c r="D181" s="151"/>
      <c r="F181" s="1"/>
      <c r="G181" s="1"/>
      <c r="H181" s="1"/>
      <c r="I181" s="1"/>
      <c r="J181" s="1"/>
      <c r="K181" s="1"/>
      <c r="L181" s="1"/>
      <c r="M181" s="1"/>
      <c r="N181" s="1"/>
      <c r="O181" s="1"/>
      <c r="P181" s="1"/>
      <c r="Q181" s="1"/>
      <c r="R181" s="1"/>
      <c r="S181" s="1"/>
    </row>
    <row r="182" spans="1:19" s="147" customFormat="1" ht="16.5">
      <c r="A182" s="6"/>
      <c r="B182" s="187"/>
      <c r="C182" s="187"/>
      <c r="D182" s="151"/>
      <c r="F182" s="1"/>
      <c r="G182" s="1"/>
      <c r="H182" s="1"/>
      <c r="I182" s="1"/>
      <c r="J182" s="1"/>
      <c r="K182" s="1"/>
      <c r="L182" s="1"/>
      <c r="M182" s="1"/>
      <c r="N182" s="1"/>
      <c r="O182" s="1"/>
      <c r="P182" s="1"/>
      <c r="Q182" s="1"/>
      <c r="R182" s="1"/>
      <c r="S182" s="1"/>
    </row>
    <row r="183" spans="1:19" s="147" customFormat="1" ht="16.5">
      <c r="A183" s="6"/>
      <c r="B183" s="187"/>
      <c r="C183" s="187"/>
      <c r="D183" s="151"/>
      <c r="F183" s="1"/>
      <c r="G183" s="1"/>
      <c r="H183" s="1"/>
      <c r="I183" s="1"/>
      <c r="J183" s="1"/>
      <c r="K183" s="1"/>
      <c r="L183" s="1"/>
      <c r="M183" s="1"/>
      <c r="N183" s="1"/>
      <c r="O183" s="1"/>
      <c r="P183" s="1"/>
      <c r="Q183" s="1"/>
      <c r="R183" s="1"/>
      <c r="S183" s="1"/>
    </row>
    <row r="184" spans="1:19" s="147" customFormat="1" ht="16.5">
      <c r="A184" s="6"/>
      <c r="B184" s="187"/>
      <c r="C184" s="187"/>
      <c r="D184" s="151"/>
      <c r="F184" s="1"/>
      <c r="G184" s="1"/>
      <c r="H184" s="1"/>
      <c r="I184" s="1"/>
      <c r="J184" s="1"/>
      <c r="K184" s="1"/>
      <c r="L184" s="1"/>
      <c r="M184" s="1"/>
      <c r="N184" s="1"/>
      <c r="O184" s="1"/>
      <c r="P184" s="1"/>
      <c r="Q184" s="1"/>
      <c r="R184" s="1"/>
      <c r="S184" s="1"/>
    </row>
    <row r="185" spans="1:19" s="147" customFormat="1" ht="16.5">
      <c r="A185" s="6"/>
      <c r="B185" s="187"/>
      <c r="C185" s="187"/>
      <c r="D185" s="151"/>
      <c r="F185" s="1"/>
      <c r="G185" s="1"/>
      <c r="H185" s="1"/>
      <c r="I185" s="1"/>
      <c r="J185" s="1"/>
      <c r="K185" s="1"/>
      <c r="L185" s="1"/>
      <c r="M185" s="1"/>
      <c r="N185" s="1"/>
      <c r="O185" s="1"/>
      <c r="P185" s="1"/>
      <c r="Q185" s="1"/>
      <c r="R185" s="1"/>
      <c r="S185" s="1"/>
    </row>
    <row r="186" spans="1:19" s="147" customFormat="1" ht="16.5">
      <c r="A186" s="6"/>
      <c r="B186" s="187"/>
      <c r="C186" s="187"/>
      <c r="D186" s="151"/>
      <c r="F186" s="1"/>
      <c r="G186" s="1"/>
      <c r="H186" s="1"/>
      <c r="I186" s="1"/>
      <c r="J186" s="1"/>
      <c r="K186" s="1"/>
      <c r="L186" s="1"/>
      <c r="M186" s="1"/>
      <c r="N186" s="1"/>
      <c r="O186" s="1"/>
      <c r="P186" s="1"/>
      <c r="Q186" s="1"/>
      <c r="R186" s="1"/>
      <c r="S186" s="1"/>
    </row>
    <row r="187" spans="1:19" s="147" customFormat="1" ht="16.5">
      <c r="A187" s="6"/>
      <c r="B187" s="187"/>
      <c r="C187" s="187"/>
      <c r="D187" s="151"/>
      <c r="F187" s="1"/>
      <c r="G187" s="1"/>
      <c r="H187" s="1"/>
      <c r="I187" s="1"/>
      <c r="J187" s="1"/>
      <c r="K187" s="1"/>
      <c r="L187" s="1"/>
      <c r="M187" s="1"/>
      <c r="N187" s="1"/>
      <c r="O187" s="1"/>
      <c r="P187" s="1"/>
      <c r="Q187" s="1"/>
      <c r="R187" s="1"/>
      <c r="S187" s="1"/>
    </row>
    <row r="188" spans="1:19" s="147" customFormat="1" ht="16.5">
      <c r="A188" s="6"/>
      <c r="B188" s="187"/>
      <c r="C188" s="187"/>
      <c r="D188" s="151"/>
      <c r="F188" s="1"/>
      <c r="G188" s="1"/>
      <c r="H188" s="1"/>
      <c r="I188" s="1"/>
      <c r="J188" s="1"/>
      <c r="K188" s="1"/>
      <c r="L188" s="1"/>
      <c r="M188" s="1"/>
      <c r="N188" s="1"/>
      <c r="O188" s="1"/>
      <c r="P188" s="1"/>
      <c r="Q188" s="1"/>
      <c r="R188" s="1"/>
      <c r="S188" s="1"/>
    </row>
    <row r="189" spans="1:19" s="147" customFormat="1" ht="16.5">
      <c r="A189" s="6"/>
      <c r="B189" s="187"/>
      <c r="C189" s="187"/>
      <c r="D189" s="151"/>
      <c r="F189" s="1"/>
      <c r="G189" s="1"/>
      <c r="H189" s="1"/>
      <c r="I189" s="1"/>
      <c r="J189" s="1"/>
      <c r="K189" s="1"/>
      <c r="L189" s="1"/>
      <c r="M189" s="1"/>
      <c r="N189" s="1"/>
      <c r="O189" s="1"/>
      <c r="P189" s="1"/>
      <c r="Q189" s="1"/>
      <c r="R189" s="1"/>
      <c r="S189" s="1"/>
    </row>
    <row r="190" spans="1:19" s="147" customFormat="1" ht="16.5">
      <c r="A190" s="6"/>
      <c r="B190" s="187"/>
      <c r="C190" s="187"/>
      <c r="D190" s="151"/>
      <c r="F190" s="1"/>
      <c r="G190" s="1"/>
      <c r="H190" s="1"/>
      <c r="I190" s="1"/>
      <c r="J190" s="1"/>
      <c r="K190" s="1"/>
      <c r="L190" s="1"/>
      <c r="M190" s="1"/>
      <c r="N190" s="1"/>
      <c r="O190" s="1"/>
      <c r="P190" s="1"/>
      <c r="Q190" s="1"/>
      <c r="R190" s="1"/>
      <c r="S190" s="1"/>
    </row>
    <row r="191" spans="1:19" s="147" customFormat="1" ht="16.5">
      <c r="A191" s="6"/>
      <c r="B191" s="187"/>
      <c r="C191" s="187"/>
      <c r="D191" s="151"/>
      <c r="F191" s="1"/>
      <c r="G191" s="1"/>
      <c r="H191" s="1"/>
      <c r="I191" s="1"/>
      <c r="J191" s="1"/>
      <c r="K191" s="1"/>
      <c r="L191" s="1"/>
      <c r="M191" s="1"/>
      <c r="N191" s="1"/>
      <c r="O191" s="1"/>
      <c r="P191" s="1"/>
      <c r="Q191" s="1"/>
      <c r="R191" s="1"/>
      <c r="S191" s="1"/>
    </row>
    <row r="192" spans="1:19" s="147" customFormat="1" ht="16.5">
      <c r="A192" s="6"/>
      <c r="B192" s="187"/>
      <c r="C192" s="187"/>
      <c r="D192" s="151"/>
      <c r="F192" s="1"/>
      <c r="G192" s="1"/>
      <c r="H192" s="1"/>
      <c r="I192" s="1"/>
      <c r="J192" s="1"/>
      <c r="K192" s="1"/>
      <c r="L192" s="1"/>
      <c r="M192" s="1"/>
      <c r="N192" s="1"/>
      <c r="O192" s="1"/>
      <c r="P192" s="1"/>
      <c r="Q192" s="1"/>
      <c r="R192" s="1"/>
      <c r="S192" s="1"/>
    </row>
    <row r="193" spans="1:19" s="147" customFormat="1" ht="16.5">
      <c r="A193" s="6"/>
      <c r="B193" s="187"/>
      <c r="C193" s="187"/>
      <c r="D193" s="151"/>
      <c r="F193" s="1"/>
      <c r="G193" s="1"/>
      <c r="H193" s="1"/>
      <c r="I193" s="1"/>
      <c r="J193" s="1"/>
      <c r="K193" s="1"/>
      <c r="L193" s="1"/>
      <c r="M193" s="1"/>
      <c r="N193" s="1"/>
      <c r="O193" s="1"/>
      <c r="P193" s="1"/>
      <c r="Q193" s="1"/>
      <c r="R193" s="1"/>
      <c r="S193" s="1"/>
    </row>
    <row r="194" spans="1:19" s="147" customFormat="1" ht="16.5">
      <c r="A194" s="6"/>
      <c r="B194" s="187"/>
      <c r="C194" s="187"/>
      <c r="D194" s="151"/>
      <c r="F194" s="1"/>
      <c r="G194" s="1"/>
      <c r="H194" s="1"/>
      <c r="I194" s="1"/>
      <c r="J194" s="1"/>
      <c r="K194" s="1"/>
      <c r="L194" s="1"/>
      <c r="M194" s="1"/>
      <c r="N194" s="1"/>
      <c r="O194" s="1"/>
      <c r="P194" s="1"/>
      <c r="Q194" s="1"/>
      <c r="R194" s="1"/>
      <c r="S194" s="1"/>
    </row>
    <row r="195" spans="1:19" s="147" customFormat="1" ht="16.5">
      <c r="A195" s="6"/>
      <c r="B195" s="187"/>
      <c r="C195" s="187"/>
      <c r="D195" s="151"/>
      <c r="F195" s="1"/>
      <c r="G195" s="1"/>
      <c r="H195" s="1"/>
      <c r="I195" s="1"/>
      <c r="J195" s="1"/>
      <c r="K195" s="1"/>
      <c r="L195" s="1"/>
      <c r="M195" s="1"/>
      <c r="N195" s="1"/>
      <c r="O195" s="1"/>
      <c r="P195" s="1"/>
      <c r="Q195" s="1"/>
      <c r="R195" s="1"/>
      <c r="S195" s="1"/>
    </row>
    <row r="196" spans="1:19" s="147" customFormat="1" ht="16.5">
      <c r="A196" s="6"/>
      <c r="B196" s="187"/>
      <c r="C196" s="187"/>
      <c r="D196" s="151"/>
      <c r="F196" s="1"/>
      <c r="G196" s="1"/>
      <c r="H196" s="1"/>
      <c r="I196" s="1"/>
      <c r="J196" s="1"/>
      <c r="K196" s="1"/>
      <c r="L196" s="1"/>
      <c r="M196" s="1"/>
      <c r="N196" s="1"/>
      <c r="O196" s="1"/>
      <c r="P196" s="1"/>
      <c r="Q196" s="1"/>
      <c r="R196" s="1"/>
      <c r="S196" s="1"/>
    </row>
    <row r="197" spans="1:19" s="147" customFormat="1" ht="16.5">
      <c r="A197" s="6"/>
      <c r="B197" s="187"/>
      <c r="C197" s="187"/>
      <c r="D197" s="151"/>
      <c r="F197" s="1"/>
      <c r="G197" s="1"/>
      <c r="H197" s="1"/>
      <c r="I197" s="1"/>
      <c r="J197" s="1"/>
      <c r="K197" s="1"/>
      <c r="L197" s="1"/>
      <c r="M197" s="1"/>
      <c r="N197" s="1"/>
      <c r="O197" s="1"/>
      <c r="P197" s="1"/>
      <c r="Q197" s="1"/>
      <c r="R197" s="1"/>
      <c r="S197" s="1"/>
    </row>
    <row r="198" spans="1:19" s="147" customFormat="1" ht="16.5">
      <c r="A198" s="6"/>
      <c r="B198" s="187"/>
      <c r="C198" s="187"/>
      <c r="D198" s="151"/>
      <c r="F198" s="1"/>
      <c r="G198" s="1"/>
      <c r="H198" s="1"/>
      <c r="I198" s="1"/>
      <c r="J198" s="1"/>
      <c r="K198" s="1"/>
      <c r="L198" s="1"/>
      <c r="M198" s="1"/>
      <c r="N198" s="1"/>
      <c r="O198" s="1"/>
      <c r="P198" s="1"/>
      <c r="Q198" s="1"/>
      <c r="R198" s="1"/>
      <c r="S198" s="1"/>
    </row>
    <row r="199" spans="1:19" s="147" customFormat="1" ht="16.5">
      <c r="A199" s="6"/>
      <c r="B199" s="187"/>
      <c r="C199" s="187"/>
      <c r="D199" s="151"/>
      <c r="F199" s="1"/>
      <c r="G199" s="1"/>
      <c r="H199" s="1"/>
      <c r="I199" s="1"/>
      <c r="J199" s="1"/>
      <c r="K199" s="1"/>
      <c r="L199" s="1"/>
      <c r="M199" s="1"/>
      <c r="N199" s="1"/>
      <c r="O199" s="1"/>
      <c r="P199" s="1"/>
      <c r="Q199" s="1"/>
      <c r="R199" s="1"/>
      <c r="S199" s="1"/>
    </row>
    <row r="200" spans="1:19" s="147" customFormat="1" ht="16.5">
      <c r="A200" s="6"/>
      <c r="B200" s="187"/>
      <c r="C200" s="187"/>
      <c r="D200" s="151"/>
      <c r="F200" s="1"/>
      <c r="G200" s="1"/>
      <c r="H200" s="1"/>
      <c r="I200" s="1"/>
      <c r="J200" s="1"/>
      <c r="K200" s="1"/>
      <c r="L200" s="1"/>
      <c r="M200" s="1"/>
      <c r="N200" s="1"/>
      <c r="O200" s="1"/>
      <c r="P200" s="1"/>
      <c r="Q200" s="1"/>
      <c r="R200" s="1"/>
      <c r="S200" s="1"/>
    </row>
    <row r="201" spans="1:19" s="147" customFormat="1" ht="16.5">
      <c r="A201" s="6"/>
      <c r="B201" s="187"/>
      <c r="C201" s="187"/>
      <c r="D201" s="151"/>
      <c r="F201" s="1"/>
      <c r="G201" s="1"/>
      <c r="H201" s="1"/>
      <c r="I201" s="1"/>
      <c r="J201" s="1"/>
      <c r="K201" s="1"/>
      <c r="L201" s="1"/>
      <c r="M201" s="1"/>
      <c r="N201" s="1"/>
      <c r="O201" s="1"/>
      <c r="P201" s="1"/>
      <c r="Q201" s="1"/>
      <c r="R201" s="1"/>
      <c r="S201" s="1"/>
    </row>
    <row r="202" spans="1:19" s="147" customFormat="1" ht="16.5">
      <c r="A202" s="6"/>
      <c r="B202" s="16"/>
      <c r="C202" s="2"/>
      <c r="F202" s="1"/>
      <c r="G202" s="1"/>
      <c r="H202" s="1"/>
      <c r="I202" s="1"/>
      <c r="J202" s="1"/>
      <c r="K202" s="1"/>
      <c r="L202" s="1"/>
      <c r="M202" s="1"/>
      <c r="N202" s="1"/>
      <c r="O202" s="1"/>
      <c r="P202" s="1"/>
      <c r="Q202" s="1"/>
      <c r="R202" s="1"/>
      <c r="S202" s="1"/>
    </row>
    <row r="203" spans="1:19" s="147" customFormat="1" ht="16.5">
      <c r="A203" s="6"/>
      <c r="B203" s="16"/>
      <c r="C203" s="2"/>
      <c r="F203" s="1"/>
      <c r="G203" s="1"/>
      <c r="H203" s="1"/>
      <c r="I203" s="1"/>
      <c r="J203" s="1"/>
      <c r="K203" s="1"/>
      <c r="L203" s="1"/>
      <c r="M203" s="1"/>
      <c r="N203" s="1"/>
      <c r="O203" s="1"/>
      <c r="P203" s="1"/>
      <c r="Q203" s="1"/>
      <c r="R203" s="1"/>
      <c r="S203" s="1"/>
    </row>
    <row r="204" spans="1:19" s="147" customFormat="1" ht="16.5">
      <c r="A204" s="6"/>
      <c r="B204" s="16"/>
      <c r="C204" s="2"/>
      <c r="F204" s="1"/>
      <c r="G204" s="1"/>
      <c r="H204" s="1"/>
      <c r="I204" s="1"/>
      <c r="J204" s="1"/>
      <c r="K204" s="1"/>
      <c r="L204" s="1"/>
      <c r="M204" s="1"/>
      <c r="N204" s="1"/>
      <c r="O204" s="1"/>
      <c r="P204" s="1"/>
      <c r="Q204" s="1"/>
      <c r="R204" s="1"/>
      <c r="S204" s="1"/>
    </row>
    <row r="205" spans="1:19" s="147" customFormat="1" ht="16.5">
      <c r="A205" s="6"/>
      <c r="B205" s="16"/>
      <c r="C205" s="2"/>
      <c r="F205" s="1"/>
      <c r="G205" s="1"/>
      <c r="H205" s="1"/>
      <c r="I205" s="1"/>
      <c r="J205" s="1"/>
      <c r="K205" s="1"/>
      <c r="L205" s="1"/>
      <c r="M205" s="1"/>
      <c r="N205" s="1"/>
      <c r="O205" s="1"/>
      <c r="P205" s="1"/>
      <c r="Q205" s="1"/>
      <c r="R205" s="1"/>
      <c r="S205" s="1"/>
    </row>
    <row r="206" spans="1:19" s="147" customFormat="1" ht="16.5">
      <c r="A206" s="6"/>
      <c r="B206" s="16"/>
      <c r="C206" s="2"/>
      <c r="F206" s="1"/>
      <c r="G206" s="1"/>
      <c r="H206" s="1"/>
      <c r="I206" s="1"/>
      <c r="J206" s="1"/>
      <c r="K206" s="1"/>
      <c r="L206" s="1"/>
      <c r="M206" s="1"/>
      <c r="N206" s="1"/>
      <c r="O206" s="1"/>
      <c r="P206" s="1"/>
      <c r="Q206" s="1"/>
      <c r="R206" s="1"/>
      <c r="S206" s="1"/>
    </row>
    <row r="207" spans="1:19" s="147" customFormat="1" ht="16.5">
      <c r="A207" s="6"/>
      <c r="B207" s="16"/>
      <c r="C207" s="2"/>
      <c r="F207" s="1"/>
      <c r="G207" s="1"/>
      <c r="H207" s="1"/>
      <c r="I207" s="1"/>
      <c r="J207" s="1"/>
      <c r="K207" s="1"/>
      <c r="L207" s="1"/>
      <c r="M207" s="1"/>
      <c r="N207" s="1"/>
      <c r="O207" s="1"/>
      <c r="P207" s="1"/>
      <c r="Q207" s="1"/>
      <c r="R207" s="1"/>
      <c r="S207" s="1"/>
    </row>
    <row r="208" spans="1:19" s="147" customFormat="1" ht="16.5">
      <c r="A208" s="6"/>
      <c r="B208" s="16"/>
      <c r="C208" s="2"/>
      <c r="F208" s="1"/>
      <c r="G208" s="1"/>
      <c r="H208" s="1"/>
      <c r="I208" s="1"/>
      <c r="J208" s="1"/>
      <c r="K208" s="1"/>
      <c r="L208" s="1"/>
      <c r="M208" s="1"/>
      <c r="N208" s="1"/>
      <c r="O208" s="1"/>
      <c r="P208" s="1"/>
      <c r="Q208" s="1"/>
      <c r="R208" s="1"/>
      <c r="S208" s="1"/>
    </row>
    <row r="209" spans="1:19" s="147" customFormat="1" ht="16.5">
      <c r="A209" s="6"/>
      <c r="B209" s="16"/>
      <c r="C209" s="2"/>
      <c r="F209" s="1"/>
      <c r="G209" s="1"/>
      <c r="H209" s="1"/>
      <c r="I209" s="1"/>
      <c r="J209" s="1"/>
      <c r="K209" s="1"/>
      <c r="L209" s="1"/>
      <c r="M209" s="1"/>
      <c r="N209" s="1"/>
      <c r="O209" s="1"/>
      <c r="P209" s="1"/>
      <c r="Q209" s="1"/>
      <c r="R209" s="1"/>
      <c r="S209" s="1"/>
    </row>
    <row r="210" spans="1:19" s="147" customFormat="1" ht="16.5">
      <c r="A210" s="6"/>
      <c r="B210" s="16"/>
      <c r="C210" s="2"/>
      <c r="F210" s="1"/>
      <c r="G210" s="1"/>
      <c r="H210" s="1"/>
      <c r="I210" s="1"/>
      <c r="J210" s="1"/>
      <c r="K210" s="1"/>
      <c r="L210" s="1"/>
      <c r="M210" s="1"/>
      <c r="N210" s="1"/>
      <c r="O210" s="1"/>
      <c r="P210" s="1"/>
      <c r="Q210" s="1"/>
      <c r="R210" s="1"/>
      <c r="S210" s="1"/>
    </row>
    <row r="211" spans="1:19" s="147" customFormat="1" ht="16.5">
      <c r="A211" s="6"/>
      <c r="B211" s="16"/>
      <c r="C211" s="2"/>
      <c r="F211" s="1"/>
      <c r="G211" s="1"/>
      <c r="H211" s="1"/>
      <c r="I211" s="1"/>
      <c r="J211" s="1"/>
      <c r="K211" s="1"/>
      <c r="L211" s="1"/>
      <c r="M211" s="1"/>
      <c r="N211" s="1"/>
      <c r="O211" s="1"/>
      <c r="P211" s="1"/>
      <c r="Q211" s="1"/>
      <c r="R211" s="1"/>
      <c r="S211" s="1"/>
    </row>
    <row r="212" spans="1:19" s="147" customFormat="1" ht="16.5">
      <c r="A212" s="6"/>
      <c r="B212" s="16"/>
      <c r="C212" s="2"/>
      <c r="F212" s="1"/>
      <c r="G212" s="1"/>
      <c r="H212" s="1"/>
      <c r="I212" s="1"/>
      <c r="J212" s="1"/>
      <c r="K212" s="1"/>
      <c r="L212" s="1"/>
      <c r="M212" s="1"/>
      <c r="N212" s="1"/>
      <c r="O212" s="1"/>
      <c r="P212" s="1"/>
      <c r="Q212" s="1"/>
      <c r="R212" s="1"/>
      <c r="S212" s="1"/>
    </row>
    <row r="213" spans="1:19" s="147" customFormat="1" ht="16.5">
      <c r="A213" s="6"/>
      <c r="B213" s="16"/>
      <c r="C213" s="2"/>
      <c r="F213" s="1"/>
      <c r="G213" s="1"/>
      <c r="H213" s="1"/>
      <c r="I213" s="1"/>
      <c r="J213" s="1"/>
      <c r="K213" s="1"/>
      <c r="L213" s="1"/>
      <c r="M213" s="1"/>
      <c r="N213" s="1"/>
      <c r="O213" s="1"/>
      <c r="P213" s="1"/>
      <c r="Q213" s="1"/>
      <c r="R213" s="1"/>
      <c r="S213" s="1"/>
    </row>
    <row r="214" spans="1:19" s="147" customFormat="1" ht="16.5">
      <c r="A214" s="6"/>
      <c r="B214" s="16"/>
      <c r="C214" s="2"/>
      <c r="F214" s="1"/>
      <c r="G214" s="1"/>
      <c r="H214" s="1"/>
      <c r="I214" s="1"/>
      <c r="J214" s="1"/>
      <c r="K214" s="1"/>
      <c r="L214" s="1"/>
      <c r="M214" s="1"/>
      <c r="N214" s="1"/>
      <c r="O214" s="1"/>
      <c r="P214" s="1"/>
      <c r="Q214" s="1"/>
      <c r="R214" s="1"/>
      <c r="S214" s="1"/>
    </row>
    <row r="215" spans="1:19" s="147" customFormat="1" ht="16.5">
      <c r="A215" s="6"/>
      <c r="B215" s="16"/>
      <c r="C215" s="2"/>
      <c r="F215" s="1"/>
      <c r="G215" s="1"/>
      <c r="H215" s="1"/>
      <c r="I215" s="1"/>
      <c r="J215" s="1"/>
      <c r="K215" s="1"/>
      <c r="L215" s="1"/>
      <c r="M215" s="1"/>
      <c r="N215" s="1"/>
      <c r="O215" s="1"/>
      <c r="P215" s="1"/>
      <c r="Q215" s="1"/>
      <c r="R215" s="1"/>
      <c r="S215" s="1"/>
    </row>
    <row r="216" spans="1:19" s="2" customFormat="1" ht="16.5">
      <c r="A216" s="6"/>
      <c r="B216" s="16"/>
      <c r="D216" s="147"/>
      <c r="E216" s="147"/>
      <c r="F216" s="1"/>
      <c r="G216" s="1"/>
      <c r="H216" s="1"/>
      <c r="I216" s="1"/>
      <c r="J216" s="1"/>
      <c r="K216" s="1"/>
      <c r="L216" s="1"/>
      <c r="M216" s="1"/>
      <c r="N216" s="1"/>
      <c r="O216" s="1"/>
      <c r="P216" s="1"/>
      <c r="Q216" s="1"/>
      <c r="R216" s="1"/>
      <c r="S216" s="1"/>
    </row>
    <row r="217" spans="1:19" s="2" customFormat="1" ht="16.5">
      <c r="A217" s="6"/>
      <c r="B217" s="16"/>
      <c r="D217" s="147"/>
      <c r="E217" s="147"/>
      <c r="F217" s="1"/>
      <c r="G217" s="1"/>
      <c r="H217" s="1"/>
      <c r="I217" s="1"/>
      <c r="J217" s="1"/>
      <c r="K217" s="1"/>
      <c r="L217" s="1"/>
      <c r="M217" s="1"/>
      <c r="N217" s="1"/>
      <c r="O217" s="1"/>
      <c r="P217" s="1"/>
      <c r="Q217" s="1"/>
      <c r="R217" s="1"/>
      <c r="S217" s="1"/>
    </row>
    <row r="218" spans="1:19" s="2" customFormat="1" ht="16.5">
      <c r="A218" s="6"/>
      <c r="B218" s="16"/>
      <c r="D218" s="147"/>
      <c r="E218" s="147"/>
      <c r="F218" s="1"/>
      <c r="G218" s="1"/>
      <c r="H218" s="1"/>
      <c r="I218" s="1"/>
      <c r="J218" s="1"/>
      <c r="K218" s="1"/>
      <c r="L218" s="1"/>
      <c r="M218" s="1"/>
      <c r="N218" s="1"/>
      <c r="O218" s="1"/>
      <c r="P218" s="1"/>
      <c r="Q218" s="1"/>
      <c r="R218" s="1"/>
      <c r="S218" s="1"/>
    </row>
    <row r="219" spans="1:19" s="2" customFormat="1" ht="16.5">
      <c r="A219" s="6"/>
      <c r="B219" s="16"/>
      <c r="D219" s="147"/>
      <c r="E219" s="147"/>
      <c r="F219" s="1"/>
      <c r="G219" s="1"/>
      <c r="H219" s="1"/>
      <c r="I219" s="1"/>
      <c r="J219" s="1"/>
      <c r="K219" s="1"/>
      <c r="L219" s="1"/>
      <c r="M219" s="1"/>
      <c r="N219" s="1"/>
      <c r="O219" s="1"/>
      <c r="P219" s="1"/>
      <c r="Q219" s="1"/>
      <c r="R219" s="1"/>
      <c r="S219" s="1"/>
    </row>
    <row r="220" spans="1:19" s="2" customFormat="1" ht="16.5">
      <c r="A220" s="6"/>
      <c r="B220" s="16"/>
      <c r="D220" s="147"/>
      <c r="E220" s="147"/>
      <c r="F220" s="1"/>
      <c r="G220" s="1"/>
      <c r="H220" s="1"/>
      <c r="I220" s="1"/>
      <c r="J220" s="1"/>
      <c r="K220" s="1"/>
      <c r="L220" s="1"/>
      <c r="M220" s="1"/>
      <c r="N220" s="1"/>
      <c r="O220" s="1"/>
      <c r="P220" s="1"/>
      <c r="Q220" s="1"/>
      <c r="R220" s="1"/>
      <c r="S220" s="1"/>
    </row>
    <row r="221" spans="1:19" s="2" customFormat="1" ht="16.5">
      <c r="A221" s="6"/>
      <c r="B221" s="16"/>
      <c r="D221" s="147"/>
      <c r="E221" s="147"/>
      <c r="F221" s="1"/>
      <c r="G221" s="1"/>
      <c r="H221" s="1"/>
      <c r="I221" s="1"/>
      <c r="J221" s="1"/>
      <c r="K221" s="1"/>
      <c r="L221" s="1"/>
      <c r="M221" s="1"/>
      <c r="N221" s="1"/>
      <c r="O221" s="1"/>
      <c r="P221" s="1"/>
      <c r="Q221" s="1"/>
      <c r="R221" s="1"/>
      <c r="S221" s="1"/>
    </row>
    <row r="222" spans="1:19" s="2" customFormat="1" ht="16.5">
      <c r="A222" s="6"/>
      <c r="B222" s="16"/>
      <c r="D222" s="147"/>
      <c r="E222" s="147"/>
      <c r="F222" s="1"/>
      <c r="G222" s="1"/>
      <c r="H222" s="1"/>
      <c r="I222" s="1"/>
      <c r="J222" s="1"/>
      <c r="K222" s="1"/>
      <c r="L222" s="1"/>
      <c r="M222" s="1"/>
      <c r="N222" s="1"/>
      <c r="O222" s="1"/>
      <c r="P222" s="1"/>
      <c r="Q222" s="1"/>
      <c r="R222" s="1"/>
      <c r="S222" s="1"/>
    </row>
    <row r="223" spans="1:19" s="2" customFormat="1" ht="16.5">
      <c r="A223" s="6"/>
      <c r="B223" s="16"/>
      <c r="D223" s="147"/>
      <c r="E223" s="147"/>
      <c r="F223" s="1"/>
      <c r="G223" s="1"/>
      <c r="H223" s="1"/>
      <c r="I223" s="1"/>
      <c r="J223" s="1"/>
      <c r="K223" s="1"/>
      <c r="L223" s="1"/>
      <c r="M223" s="1"/>
      <c r="N223" s="1"/>
      <c r="O223" s="1"/>
      <c r="P223" s="1"/>
      <c r="Q223" s="1"/>
      <c r="R223" s="1"/>
      <c r="S223" s="1"/>
    </row>
    <row r="224" spans="1:19" s="2" customFormat="1" ht="16.5">
      <c r="A224" s="6"/>
      <c r="B224" s="16"/>
      <c r="D224" s="147"/>
      <c r="E224" s="147"/>
      <c r="F224" s="1"/>
      <c r="G224" s="1"/>
      <c r="H224" s="1"/>
      <c r="I224" s="1"/>
      <c r="J224" s="1"/>
      <c r="K224" s="1"/>
      <c r="L224" s="1"/>
      <c r="M224" s="1"/>
      <c r="N224" s="1"/>
      <c r="O224" s="1"/>
      <c r="P224" s="1"/>
      <c r="Q224" s="1"/>
      <c r="R224" s="1"/>
      <c r="S224" s="1"/>
    </row>
    <row r="225" spans="1:19" s="2" customFormat="1" ht="16.5">
      <c r="A225" s="6"/>
      <c r="B225" s="16"/>
      <c r="D225" s="147"/>
      <c r="E225" s="147"/>
      <c r="F225" s="1"/>
      <c r="G225" s="1"/>
      <c r="H225" s="1"/>
      <c r="I225" s="1"/>
      <c r="J225" s="1"/>
      <c r="K225" s="1"/>
      <c r="L225" s="1"/>
      <c r="M225" s="1"/>
      <c r="N225" s="1"/>
      <c r="O225" s="1"/>
      <c r="P225" s="1"/>
      <c r="Q225" s="1"/>
      <c r="R225" s="1"/>
      <c r="S225" s="1"/>
    </row>
    <row r="226" spans="1:19" s="2" customFormat="1" ht="16.5">
      <c r="A226" s="6"/>
      <c r="B226" s="16"/>
      <c r="D226" s="147"/>
      <c r="E226" s="147"/>
      <c r="F226" s="1"/>
      <c r="G226" s="1"/>
      <c r="H226" s="1"/>
      <c r="I226" s="1"/>
      <c r="J226" s="1"/>
      <c r="K226" s="1"/>
      <c r="L226" s="1"/>
      <c r="M226" s="1"/>
      <c r="N226" s="1"/>
      <c r="O226" s="1"/>
      <c r="P226" s="1"/>
      <c r="Q226" s="1"/>
      <c r="R226" s="1"/>
      <c r="S226" s="1"/>
    </row>
    <row r="227" spans="1:19" s="2" customFormat="1" ht="16.5">
      <c r="A227" s="6"/>
      <c r="B227" s="16"/>
      <c r="D227" s="147"/>
      <c r="E227" s="147"/>
      <c r="F227" s="1"/>
      <c r="G227" s="1"/>
      <c r="H227" s="1"/>
      <c r="I227" s="1"/>
      <c r="J227" s="1"/>
      <c r="K227" s="1"/>
      <c r="L227" s="1"/>
      <c r="M227" s="1"/>
      <c r="N227" s="1"/>
      <c r="O227" s="1"/>
      <c r="P227" s="1"/>
      <c r="Q227" s="1"/>
      <c r="R227" s="1"/>
      <c r="S227" s="1"/>
    </row>
    <row r="228" spans="1:19" s="2" customFormat="1" ht="16.5">
      <c r="A228" s="6"/>
      <c r="B228" s="16"/>
      <c r="D228" s="147"/>
      <c r="E228" s="147"/>
      <c r="F228" s="1"/>
      <c r="G228" s="1"/>
      <c r="H228" s="1"/>
      <c r="I228" s="1"/>
      <c r="J228" s="1"/>
      <c r="K228" s="1"/>
      <c r="L228" s="1"/>
      <c r="M228" s="1"/>
      <c r="N228" s="1"/>
      <c r="O228" s="1"/>
      <c r="P228" s="1"/>
      <c r="Q228" s="1"/>
      <c r="R228" s="1"/>
      <c r="S228" s="1"/>
    </row>
    <row r="229" spans="1:19" s="2" customFormat="1" ht="16.5">
      <c r="A229" s="6"/>
      <c r="B229" s="16"/>
      <c r="D229" s="147"/>
      <c r="E229" s="147"/>
      <c r="F229" s="1"/>
      <c r="G229" s="1"/>
      <c r="H229" s="1"/>
      <c r="I229" s="1"/>
      <c r="J229" s="1"/>
      <c r="K229" s="1"/>
      <c r="L229" s="1"/>
      <c r="M229" s="1"/>
      <c r="N229" s="1"/>
      <c r="O229" s="1"/>
      <c r="P229" s="1"/>
      <c r="Q229" s="1"/>
      <c r="R229" s="1"/>
      <c r="S229" s="1"/>
    </row>
    <row r="230" spans="1:19" s="2" customFormat="1" ht="16.5">
      <c r="A230" s="6"/>
      <c r="B230" s="16"/>
      <c r="D230" s="147"/>
      <c r="E230" s="147"/>
      <c r="F230" s="1"/>
      <c r="G230" s="1"/>
      <c r="H230" s="1"/>
      <c r="I230" s="1"/>
      <c r="J230" s="1"/>
      <c r="K230" s="1"/>
      <c r="L230" s="1"/>
      <c r="M230" s="1"/>
      <c r="N230" s="1"/>
      <c r="O230" s="1"/>
      <c r="P230" s="1"/>
      <c r="Q230" s="1"/>
      <c r="R230" s="1"/>
      <c r="S230" s="1"/>
    </row>
    <row r="231" spans="1:19" s="2" customFormat="1" ht="16.5">
      <c r="A231" s="6"/>
      <c r="B231" s="16"/>
      <c r="D231" s="147"/>
      <c r="E231" s="147"/>
      <c r="F231" s="1"/>
      <c r="G231" s="1"/>
      <c r="H231" s="1"/>
      <c r="I231" s="1"/>
      <c r="J231" s="1"/>
      <c r="K231" s="1"/>
      <c r="L231" s="1"/>
      <c r="M231" s="1"/>
      <c r="N231" s="1"/>
      <c r="O231" s="1"/>
      <c r="P231" s="1"/>
      <c r="Q231" s="1"/>
      <c r="R231" s="1"/>
      <c r="S231" s="1"/>
    </row>
    <row r="232" spans="1:19" s="2" customFormat="1" ht="16.5">
      <c r="A232" s="6"/>
      <c r="B232" s="16"/>
      <c r="D232" s="147"/>
      <c r="E232" s="147"/>
      <c r="F232" s="1"/>
      <c r="G232" s="1"/>
      <c r="H232" s="1"/>
      <c r="I232" s="1"/>
      <c r="J232" s="1"/>
      <c r="K232" s="1"/>
      <c r="L232" s="1"/>
      <c r="M232" s="1"/>
      <c r="N232" s="1"/>
      <c r="O232" s="1"/>
      <c r="P232" s="1"/>
      <c r="Q232" s="1"/>
      <c r="R232" s="1"/>
      <c r="S232" s="1"/>
    </row>
    <row r="233" spans="1:19" s="2" customFormat="1" ht="16.5">
      <c r="A233" s="6"/>
      <c r="B233" s="16"/>
      <c r="D233" s="147"/>
      <c r="E233" s="147"/>
      <c r="F233" s="1"/>
      <c r="G233" s="1"/>
      <c r="H233" s="1"/>
      <c r="I233" s="1"/>
      <c r="J233" s="1"/>
      <c r="K233" s="1"/>
      <c r="L233" s="1"/>
      <c r="M233" s="1"/>
      <c r="N233" s="1"/>
      <c r="O233" s="1"/>
      <c r="P233" s="1"/>
      <c r="Q233" s="1"/>
      <c r="R233" s="1"/>
      <c r="S233" s="1"/>
    </row>
    <row r="234" spans="1:19" s="2" customFormat="1" ht="16.5">
      <c r="A234" s="6"/>
      <c r="B234" s="16"/>
      <c r="D234" s="147"/>
      <c r="E234" s="147"/>
      <c r="F234" s="1"/>
      <c r="G234" s="1"/>
      <c r="H234" s="1"/>
      <c r="I234" s="1"/>
      <c r="J234" s="1"/>
      <c r="K234" s="1"/>
      <c r="L234" s="1"/>
      <c r="M234" s="1"/>
      <c r="N234" s="1"/>
      <c r="O234" s="1"/>
      <c r="P234" s="1"/>
      <c r="Q234" s="1"/>
      <c r="R234" s="1"/>
      <c r="S234" s="1"/>
    </row>
    <row r="235" spans="1:19" s="2" customFormat="1" ht="16.5">
      <c r="A235" s="6"/>
      <c r="B235" s="16"/>
      <c r="D235" s="147"/>
      <c r="E235" s="147"/>
      <c r="F235" s="1"/>
      <c r="G235" s="1"/>
      <c r="H235" s="1"/>
      <c r="I235" s="1"/>
      <c r="J235" s="1"/>
      <c r="K235" s="1"/>
      <c r="L235" s="1"/>
      <c r="M235" s="1"/>
      <c r="N235" s="1"/>
      <c r="O235" s="1"/>
      <c r="P235" s="1"/>
      <c r="Q235" s="1"/>
      <c r="R235" s="1"/>
      <c r="S235" s="1"/>
    </row>
    <row r="236" spans="1:19" s="2" customFormat="1" ht="16.5">
      <c r="A236" s="6"/>
      <c r="B236" s="16"/>
      <c r="D236" s="147"/>
      <c r="E236" s="147"/>
      <c r="F236" s="1"/>
      <c r="G236" s="1"/>
      <c r="H236" s="1"/>
      <c r="I236" s="1"/>
      <c r="J236" s="1"/>
      <c r="K236" s="1"/>
      <c r="L236" s="1"/>
      <c r="M236" s="1"/>
      <c r="N236" s="1"/>
      <c r="O236" s="1"/>
      <c r="P236" s="1"/>
      <c r="Q236" s="1"/>
      <c r="R236" s="1"/>
      <c r="S236" s="1"/>
    </row>
    <row r="237" spans="1:19" s="2" customFormat="1" ht="16.5">
      <c r="A237" s="6"/>
      <c r="B237" s="16"/>
      <c r="D237" s="147"/>
      <c r="E237" s="147"/>
      <c r="F237" s="1"/>
      <c r="G237" s="1"/>
      <c r="H237" s="1"/>
      <c r="I237" s="1"/>
      <c r="J237" s="1"/>
      <c r="K237" s="1"/>
      <c r="L237" s="1"/>
      <c r="M237" s="1"/>
      <c r="N237" s="1"/>
      <c r="O237" s="1"/>
      <c r="P237" s="1"/>
      <c r="Q237" s="1"/>
      <c r="R237" s="1"/>
      <c r="S237" s="1"/>
    </row>
    <row r="238" spans="1:19" s="2" customFormat="1" ht="16.5">
      <c r="A238" s="6"/>
      <c r="B238" s="16"/>
      <c r="D238" s="147"/>
      <c r="E238" s="147"/>
      <c r="F238" s="1"/>
      <c r="G238" s="1"/>
      <c r="H238" s="1"/>
      <c r="I238" s="1"/>
      <c r="J238" s="1"/>
      <c r="K238" s="1"/>
      <c r="L238" s="1"/>
      <c r="M238" s="1"/>
      <c r="N238" s="1"/>
      <c r="O238" s="1"/>
      <c r="P238" s="1"/>
      <c r="Q238" s="1"/>
      <c r="R238" s="1"/>
      <c r="S238" s="1"/>
    </row>
    <row r="239" spans="1:19" s="2" customFormat="1" ht="16.5">
      <c r="A239" s="6"/>
      <c r="B239" s="16"/>
      <c r="D239" s="147"/>
      <c r="E239" s="147"/>
      <c r="F239" s="1"/>
      <c r="G239" s="1"/>
      <c r="H239" s="1"/>
      <c r="I239" s="1"/>
      <c r="J239" s="1"/>
      <c r="K239" s="1"/>
      <c r="L239" s="1"/>
      <c r="M239" s="1"/>
      <c r="N239" s="1"/>
      <c r="O239" s="1"/>
      <c r="P239" s="1"/>
      <c r="Q239" s="1"/>
      <c r="R239" s="1"/>
      <c r="S239" s="1"/>
    </row>
    <row r="240" spans="1:19" s="2" customFormat="1" ht="16.5">
      <c r="A240" s="6"/>
      <c r="B240" s="16"/>
      <c r="D240" s="147"/>
      <c r="E240" s="147"/>
      <c r="F240" s="1"/>
      <c r="G240" s="1"/>
      <c r="H240" s="1"/>
      <c r="I240" s="1"/>
      <c r="J240" s="1"/>
      <c r="K240" s="1"/>
      <c r="L240" s="1"/>
      <c r="M240" s="1"/>
      <c r="N240" s="1"/>
      <c r="O240" s="1"/>
      <c r="P240" s="1"/>
      <c r="Q240" s="1"/>
      <c r="R240" s="1"/>
      <c r="S240" s="1"/>
    </row>
    <row r="241" spans="1:19" s="2" customFormat="1" ht="16.5">
      <c r="A241" s="6"/>
      <c r="B241" s="16"/>
      <c r="D241" s="147"/>
      <c r="E241" s="147"/>
      <c r="F241" s="1"/>
      <c r="G241" s="1"/>
      <c r="H241" s="1"/>
      <c r="I241" s="1"/>
      <c r="J241" s="1"/>
      <c r="K241" s="1"/>
      <c r="L241" s="1"/>
      <c r="M241" s="1"/>
      <c r="N241" s="1"/>
      <c r="O241" s="1"/>
      <c r="P241" s="1"/>
      <c r="Q241" s="1"/>
      <c r="R241" s="1"/>
      <c r="S241" s="1"/>
    </row>
    <row r="242" spans="1:19" s="2" customFormat="1" ht="16.5">
      <c r="A242" s="6"/>
      <c r="B242" s="16"/>
      <c r="D242" s="147"/>
      <c r="E242" s="147"/>
      <c r="F242" s="1"/>
      <c r="G242" s="1"/>
      <c r="H242" s="1"/>
      <c r="I242" s="1"/>
      <c r="J242" s="1"/>
      <c r="K242" s="1"/>
      <c r="L242" s="1"/>
      <c r="M242" s="1"/>
      <c r="N242" s="1"/>
      <c r="O242" s="1"/>
      <c r="P242" s="1"/>
      <c r="Q242" s="1"/>
      <c r="R242" s="1"/>
      <c r="S242" s="1"/>
    </row>
    <row r="243" spans="1:19" s="2" customFormat="1" ht="16.5">
      <c r="A243" s="6"/>
      <c r="B243" s="16"/>
      <c r="D243" s="147"/>
      <c r="E243" s="147"/>
      <c r="F243" s="1"/>
      <c r="G243" s="1"/>
      <c r="H243" s="1"/>
      <c r="I243" s="1"/>
      <c r="J243" s="1"/>
      <c r="K243" s="1"/>
      <c r="L243" s="1"/>
      <c r="M243" s="1"/>
      <c r="N243" s="1"/>
      <c r="O243" s="1"/>
      <c r="P243" s="1"/>
      <c r="Q243" s="1"/>
      <c r="R243" s="1"/>
      <c r="S243" s="1"/>
    </row>
    <row r="244" spans="1:19" s="2" customFormat="1" ht="16.5">
      <c r="A244" s="6"/>
      <c r="B244" s="16"/>
      <c r="D244" s="147"/>
      <c r="E244" s="147"/>
      <c r="F244" s="1"/>
      <c r="G244" s="1"/>
      <c r="H244" s="1"/>
      <c r="I244" s="1"/>
      <c r="J244" s="1"/>
      <c r="K244" s="1"/>
      <c r="L244" s="1"/>
      <c r="M244" s="1"/>
      <c r="N244" s="1"/>
      <c r="O244" s="1"/>
      <c r="P244" s="1"/>
      <c r="Q244" s="1"/>
      <c r="R244" s="1"/>
      <c r="S244" s="1"/>
    </row>
    <row r="245" spans="1:19" s="2" customFormat="1" ht="16.5">
      <c r="A245" s="6"/>
      <c r="B245" s="16"/>
      <c r="D245" s="147"/>
      <c r="E245" s="147"/>
      <c r="F245" s="1"/>
      <c r="G245" s="1"/>
      <c r="H245" s="1"/>
      <c r="I245" s="1"/>
      <c r="J245" s="1"/>
      <c r="K245" s="1"/>
      <c r="L245" s="1"/>
      <c r="M245" s="1"/>
      <c r="N245" s="1"/>
      <c r="O245" s="1"/>
      <c r="P245" s="1"/>
      <c r="Q245" s="1"/>
      <c r="R245" s="1"/>
      <c r="S245" s="1"/>
    </row>
    <row r="246" spans="1:19" s="2" customFormat="1" ht="16.5">
      <c r="A246" s="6"/>
      <c r="B246" s="16"/>
      <c r="D246" s="147"/>
      <c r="E246" s="147"/>
      <c r="F246" s="1"/>
      <c r="G246" s="1"/>
      <c r="H246" s="1"/>
      <c r="I246" s="1"/>
      <c r="J246" s="1"/>
      <c r="K246" s="1"/>
      <c r="L246" s="1"/>
      <c r="M246" s="1"/>
      <c r="N246" s="1"/>
      <c r="O246" s="1"/>
      <c r="P246" s="1"/>
      <c r="Q246" s="1"/>
      <c r="R246" s="1"/>
      <c r="S246" s="1"/>
    </row>
    <row r="247" spans="1:19" s="2" customFormat="1" ht="16.5">
      <c r="A247" s="6"/>
      <c r="B247" s="16"/>
      <c r="D247" s="147"/>
      <c r="E247" s="147"/>
      <c r="F247" s="1"/>
      <c r="G247" s="1"/>
      <c r="H247" s="1"/>
      <c r="I247" s="1"/>
      <c r="J247" s="1"/>
      <c r="K247" s="1"/>
      <c r="L247" s="1"/>
      <c r="M247" s="1"/>
      <c r="N247" s="1"/>
      <c r="O247" s="1"/>
      <c r="P247" s="1"/>
      <c r="Q247" s="1"/>
      <c r="R247" s="1"/>
      <c r="S247" s="1"/>
    </row>
    <row r="248" spans="1:19" s="2" customFormat="1" ht="16.5">
      <c r="A248" s="6"/>
      <c r="B248" s="16"/>
      <c r="D248" s="147"/>
      <c r="E248" s="147"/>
      <c r="F248" s="1"/>
      <c r="G248" s="1"/>
      <c r="H248" s="1"/>
      <c r="I248" s="1"/>
      <c r="J248" s="1"/>
      <c r="K248" s="1"/>
      <c r="L248" s="1"/>
      <c r="M248" s="1"/>
      <c r="N248" s="1"/>
      <c r="O248" s="1"/>
      <c r="P248" s="1"/>
      <c r="Q248" s="1"/>
      <c r="R248" s="1"/>
      <c r="S248" s="1"/>
    </row>
    <row r="249" spans="1:19" s="2" customFormat="1" ht="16.5">
      <c r="A249" s="6"/>
      <c r="B249" s="16"/>
      <c r="D249" s="147"/>
      <c r="E249" s="147"/>
      <c r="F249" s="1"/>
      <c r="G249" s="1"/>
      <c r="H249" s="1"/>
      <c r="I249" s="1"/>
      <c r="J249" s="1"/>
      <c r="K249" s="1"/>
      <c r="L249" s="1"/>
      <c r="M249" s="1"/>
      <c r="N249" s="1"/>
      <c r="O249" s="1"/>
      <c r="P249" s="1"/>
      <c r="Q249" s="1"/>
      <c r="R249" s="1"/>
      <c r="S249" s="1"/>
    </row>
    <row r="250" spans="1:19" s="2" customFormat="1" ht="16.5">
      <c r="A250" s="6"/>
      <c r="B250" s="16"/>
      <c r="D250" s="147"/>
      <c r="E250" s="147"/>
      <c r="F250" s="1"/>
      <c r="G250" s="1"/>
      <c r="H250" s="1"/>
      <c r="I250" s="1"/>
      <c r="J250" s="1"/>
      <c r="K250" s="1"/>
      <c r="L250" s="1"/>
      <c r="M250" s="1"/>
      <c r="N250" s="1"/>
      <c r="O250" s="1"/>
      <c r="P250" s="1"/>
      <c r="Q250" s="1"/>
      <c r="R250" s="1"/>
      <c r="S250" s="1"/>
    </row>
    <row r="251" spans="1:19" s="2" customFormat="1" ht="16.5">
      <c r="A251" s="6"/>
      <c r="B251" s="16"/>
      <c r="D251" s="147"/>
      <c r="E251" s="147"/>
      <c r="F251" s="1"/>
      <c r="G251" s="1"/>
      <c r="H251" s="1"/>
      <c r="I251" s="1"/>
      <c r="J251" s="1"/>
      <c r="K251" s="1"/>
      <c r="L251" s="1"/>
      <c r="M251" s="1"/>
      <c r="N251" s="1"/>
      <c r="O251" s="1"/>
      <c r="P251" s="1"/>
      <c r="Q251" s="1"/>
      <c r="R251" s="1"/>
      <c r="S251" s="1"/>
    </row>
    <row r="252" spans="1:19" s="2" customFormat="1" ht="16.5">
      <c r="A252" s="6"/>
      <c r="B252" s="16"/>
      <c r="D252" s="147"/>
      <c r="E252" s="147"/>
      <c r="F252" s="1"/>
      <c r="G252" s="1"/>
      <c r="H252" s="1"/>
      <c r="I252" s="1"/>
      <c r="J252" s="1"/>
      <c r="K252" s="1"/>
      <c r="L252" s="1"/>
      <c r="M252" s="1"/>
      <c r="N252" s="1"/>
      <c r="O252" s="1"/>
      <c r="P252" s="1"/>
      <c r="Q252" s="1"/>
      <c r="R252" s="1"/>
      <c r="S252" s="1"/>
    </row>
    <row r="253" spans="1:19" s="2" customFormat="1" ht="16.5">
      <c r="A253" s="6"/>
      <c r="B253" s="16"/>
      <c r="D253" s="147"/>
      <c r="E253" s="147"/>
      <c r="F253" s="1"/>
      <c r="G253" s="1"/>
      <c r="H253" s="1"/>
      <c r="I253" s="1"/>
      <c r="J253" s="1"/>
      <c r="K253" s="1"/>
      <c r="L253" s="1"/>
      <c r="M253" s="1"/>
      <c r="N253" s="1"/>
      <c r="O253" s="1"/>
      <c r="P253" s="1"/>
      <c r="Q253" s="1"/>
      <c r="R253" s="1"/>
      <c r="S253" s="1"/>
    </row>
    <row r="254" spans="1:19" s="2" customFormat="1" ht="16.5">
      <c r="A254" s="6"/>
      <c r="B254" s="16"/>
      <c r="D254" s="147"/>
      <c r="E254" s="147"/>
      <c r="F254" s="1"/>
      <c r="G254" s="1"/>
      <c r="H254" s="1"/>
      <c r="I254" s="1"/>
      <c r="J254" s="1"/>
      <c r="K254" s="1"/>
      <c r="L254" s="1"/>
      <c r="M254" s="1"/>
      <c r="N254" s="1"/>
      <c r="O254" s="1"/>
      <c r="P254" s="1"/>
      <c r="Q254" s="1"/>
      <c r="R254" s="1"/>
      <c r="S254" s="1"/>
    </row>
    <row r="255" spans="1:19" s="2" customFormat="1" ht="16.5">
      <c r="A255" s="6"/>
      <c r="B255" s="16"/>
      <c r="D255" s="147"/>
      <c r="E255" s="147"/>
      <c r="F255" s="1"/>
      <c r="G255" s="1"/>
      <c r="H255" s="1"/>
      <c r="I255" s="1"/>
      <c r="J255" s="1"/>
      <c r="K255" s="1"/>
      <c r="L255" s="1"/>
      <c r="M255" s="1"/>
      <c r="N255" s="1"/>
      <c r="O255" s="1"/>
      <c r="P255" s="1"/>
      <c r="Q255" s="1"/>
      <c r="R255" s="1"/>
      <c r="S255" s="1"/>
    </row>
    <row r="256" spans="1:19" s="2" customFormat="1" ht="16.5">
      <c r="A256" s="6"/>
      <c r="B256" s="16"/>
      <c r="D256" s="147"/>
      <c r="E256" s="147"/>
      <c r="F256" s="1"/>
      <c r="G256" s="1"/>
      <c r="H256" s="1"/>
      <c r="I256" s="1"/>
      <c r="J256" s="1"/>
      <c r="K256" s="1"/>
      <c r="L256" s="1"/>
      <c r="M256" s="1"/>
      <c r="N256" s="1"/>
      <c r="O256" s="1"/>
      <c r="P256" s="1"/>
      <c r="Q256" s="1"/>
      <c r="R256" s="1"/>
      <c r="S256" s="1"/>
    </row>
    <row r="257" spans="1:19" s="2" customFormat="1" ht="16.5">
      <c r="A257" s="6"/>
      <c r="B257" s="16"/>
      <c r="D257" s="147"/>
      <c r="E257" s="147"/>
      <c r="F257" s="1"/>
      <c r="G257" s="1"/>
      <c r="H257" s="1"/>
      <c r="I257" s="1"/>
      <c r="J257" s="1"/>
      <c r="K257" s="1"/>
      <c r="L257" s="1"/>
      <c r="M257" s="1"/>
      <c r="N257" s="1"/>
      <c r="O257" s="1"/>
      <c r="P257" s="1"/>
      <c r="Q257" s="1"/>
      <c r="R257" s="1"/>
      <c r="S257" s="1"/>
    </row>
    <row r="258" spans="1:19" s="2" customFormat="1" ht="16.5">
      <c r="A258" s="6"/>
      <c r="B258" s="16"/>
      <c r="D258" s="147"/>
      <c r="E258" s="147"/>
      <c r="F258" s="1"/>
      <c r="G258" s="1"/>
      <c r="H258" s="1"/>
      <c r="I258" s="1"/>
      <c r="J258" s="1"/>
      <c r="K258" s="1"/>
      <c r="L258" s="1"/>
      <c r="M258" s="1"/>
      <c r="N258" s="1"/>
      <c r="O258" s="1"/>
      <c r="P258" s="1"/>
      <c r="Q258" s="1"/>
      <c r="R258" s="1"/>
      <c r="S258" s="1"/>
    </row>
    <row r="259" spans="1:19" s="2" customFormat="1" ht="16.5">
      <c r="A259" s="6"/>
      <c r="B259" s="16"/>
      <c r="D259" s="147"/>
      <c r="E259" s="147"/>
      <c r="F259" s="1"/>
      <c r="G259" s="1"/>
      <c r="H259" s="1"/>
      <c r="I259" s="1"/>
      <c r="J259" s="1"/>
      <c r="K259" s="1"/>
      <c r="L259" s="1"/>
      <c r="M259" s="1"/>
      <c r="N259" s="1"/>
      <c r="O259" s="1"/>
      <c r="P259" s="1"/>
      <c r="Q259" s="1"/>
      <c r="R259" s="1"/>
      <c r="S259" s="1"/>
    </row>
    <row r="260" spans="1:19" s="2" customFormat="1" ht="16.5">
      <c r="A260" s="6"/>
      <c r="B260" s="16"/>
      <c r="D260" s="147"/>
      <c r="E260" s="147"/>
      <c r="F260" s="1"/>
      <c r="G260" s="1"/>
      <c r="H260" s="1"/>
      <c r="I260" s="1"/>
      <c r="J260" s="1"/>
      <c r="K260" s="1"/>
      <c r="L260" s="1"/>
      <c r="M260" s="1"/>
      <c r="N260" s="1"/>
      <c r="O260" s="1"/>
      <c r="P260" s="1"/>
      <c r="Q260" s="1"/>
      <c r="R260" s="1"/>
      <c r="S260" s="1"/>
    </row>
    <row r="261" spans="1:19" s="2" customFormat="1" ht="16.5">
      <c r="A261" s="6"/>
      <c r="B261" s="16"/>
      <c r="D261" s="147"/>
      <c r="E261" s="147"/>
      <c r="F261" s="1"/>
      <c r="G261" s="1"/>
      <c r="H261" s="1"/>
      <c r="I261" s="1"/>
      <c r="J261" s="1"/>
      <c r="K261" s="1"/>
      <c r="L261" s="1"/>
      <c r="M261" s="1"/>
      <c r="N261" s="1"/>
      <c r="O261" s="1"/>
      <c r="P261" s="1"/>
      <c r="Q261" s="1"/>
      <c r="R261" s="1"/>
      <c r="S261" s="1"/>
    </row>
    <row r="262" spans="1:19" s="2" customFormat="1" ht="16.5">
      <c r="A262" s="6"/>
      <c r="B262" s="16"/>
      <c r="D262" s="147"/>
      <c r="E262" s="147"/>
      <c r="F262" s="1"/>
      <c r="G262" s="1"/>
      <c r="H262" s="1"/>
      <c r="I262" s="1"/>
      <c r="J262" s="1"/>
      <c r="K262" s="1"/>
      <c r="L262" s="1"/>
      <c r="M262" s="1"/>
      <c r="N262" s="1"/>
      <c r="O262" s="1"/>
      <c r="P262" s="1"/>
      <c r="Q262" s="1"/>
      <c r="R262" s="1"/>
      <c r="S262" s="1"/>
    </row>
    <row r="263" spans="1:19" s="2" customFormat="1" ht="16.5">
      <c r="A263" s="6"/>
      <c r="B263" s="16"/>
      <c r="D263" s="147"/>
      <c r="E263" s="147"/>
      <c r="F263" s="1"/>
      <c r="G263" s="1"/>
      <c r="H263" s="1"/>
      <c r="I263" s="1"/>
      <c r="J263" s="1"/>
      <c r="K263" s="1"/>
      <c r="L263" s="1"/>
      <c r="M263" s="1"/>
      <c r="N263" s="1"/>
      <c r="O263" s="1"/>
      <c r="P263" s="1"/>
      <c r="Q263" s="1"/>
      <c r="R263" s="1"/>
      <c r="S263" s="1"/>
    </row>
    <row r="264" spans="1:19" s="2" customFormat="1" ht="16.5">
      <c r="A264" s="6"/>
      <c r="B264" s="16"/>
      <c r="D264" s="147"/>
      <c r="E264" s="147"/>
      <c r="F264" s="1"/>
      <c r="G264" s="1"/>
      <c r="H264" s="1"/>
      <c r="I264" s="1"/>
      <c r="J264" s="1"/>
      <c r="K264" s="1"/>
      <c r="L264" s="1"/>
      <c r="M264" s="1"/>
      <c r="N264" s="1"/>
      <c r="O264" s="1"/>
      <c r="P264" s="1"/>
      <c r="Q264" s="1"/>
      <c r="R264" s="1"/>
      <c r="S264" s="1"/>
    </row>
    <row r="265" spans="1:19" s="2" customFormat="1" ht="16.5">
      <c r="A265" s="6"/>
      <c r="B265" s="16"/>
      <c r="D265" s="147"/>
      <c r="E265" s="147"/>
      <c r="F265" s="1"/>
      <c r="G265" s="1"/>
      <c r="H265" s="1"/>
      <c r="I265" s="1"/>
      <c r="J265" s="1"/>
      <c r="K265" s="1"/>
      <c r="L265" s="1"/>
      <c r="M265" s="1"/>
      <c r="N265" s="1"/>
      <c r="O265" s="1"/>
      <c r="P265" s="1"/>
      <c r="Q265" s="1"/>
      <c r="R265" s="1"/>
      <c r="S265" s="1"/>
    </row>
    <row r="266" spans="1:19" s="2" customFormat="1" ht="16.5">
      <c r="A266" s="6"/>
      <c r="B266" s="16"/>
      <c r="D266" s="147"/>
      <c r="E266" s="147"/>
      <c r="F266" s="1"/>
      <c r="G266" s="1"/>
      <c r="H266" s="1"/>
      <c r="I266" s="1"/>
      <c r="J266" s="1"/>
      <c r="K266" s="1"/>
      <c r="L266" s="1"/>
      <c r="M266" s="1"/>
      <c r="N266" s="1"/>
      <c r="O266" s="1"/>
      <c r="P266" s="1"/>
      <c r="Q266" s="1"/>
      <c r="R266" s="1"/>
      <c r="S266" s="1"/>
    </row>
    <row r="267" spans="1:19" s="2" customFormat="1" ht="16.5">
      <c r="A267" s="6"/>
      <c r="B267" s="16"/>
      <c r="D267" s="147"/>
      <c r="E267" s="147"/>
      <c r="F267" s="1"/>
      <c r="G267" s="1"/>
      <c r="H267" s="1"/>
      <c r="I267" s="1"/>
      <c r="J267" s="1"/>
      <c r="K267" s="1"/>
      <c r="L267" s="1"/>
      <c r="M267" s="1"/>
      <c r="N267" s="1"/>
      <c r="O267" s="1"/>
      <c r="P267" s="1"/>
      <c r="Q267" s="1"/>
      <c r="R267" s="1"/>
      <c r="S267" s="1"/>
    </row>
    <row r="268" spans="1:19" s="2" customFormat="1" ht="16.5">
      <c r="A268" s="6"/>
      <c r="B268" s="16"/>
      <c r="D268" s="147"/>
      <c r="E268" s="147"/>
      <c r="F268" s="1"/>
      <c r="G268" s="1"/>
      <c r="H268" s="1"/>
      <c r="I268" s="1"/>
      <c r="J268" s="1"/>
      <c r="K268" s="1"/>
      <c r="L268" s="1"/>
      <c r="M268" s="1"/>
      <c r="N268" s="1"/>
      <c r="O268" s="1"/>
      <c r="P268" s="1"/>
      <c r="Q268" s="1"/>
      <c r="R268" s="1"/>
      <c r="S268" s="1"/>
    </row>
    <row r="269" spans="1:19" s="2" customFormat="1" ht="16.5">
      <c r="A269" s="6"/>
      <c r="B269" s="16"/>
      <c r="D269" s="147"/>
      <c r="E269" s="147"/>
      <c r="F269" s="1"/>
      <c r="G269" s="1"/>
      <c r="H269" s="1"/>
      <c r="I269" s="1"/>
      <c r="J269" s="1"/>
      <c r="K269" s="1"/>
      <c r="L269" s="1"/>
      <c r="M269" s="1"/>
      <c r="N269" s="1"/>
      <c r="O269" s="1"/>
      <c r="P269" s="1"/>
      <c r="Q269" s="1"/>
      <c r="R269" s="1"/>
      <c r="S269" s="1"/>
    </row>
  </sheetData>
  <sheetProtection/>
  <mergeCells count="5">
    <mergeCell ref="B1:C1"/>
    <mergeCell ref="A2:B2"/>
    <mergeCell ref="B160:C160"/>
    <mergeCell ref="A161:C161"/>
    <mergeCell ref="B163:C201"/>
  </mergeCells>
  <printOptions/>
  <pageMargins left="0.3937007874015748" right="0.19" top="0.33" bottom="0.21" header="0.34" footer="0.21"/>
  <pageSetup horizontalDpi="600" verticalDpi="600" orientation="portrait" paperSize="9" scale="37" r:id="rId1"/>
  <rowBreaks count="4" manualBreakCount="4">
    <brk id="69" max="4" man="1"/>
    <brk id="127" max="4" man="1"/>
    <brk id="159" max="7" man="1"/>
    <brk id="16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Наташа</dc:creator>
  <cp:keywords/>
  <dc:description/>
  <cp:lastModifiedBy>User</cp:lastModifiedBy>
  <cp:lastPrinted>2014-10-21T04:25:31Z</cp:lastPrinted>
  <dcterms:created xsi:type="dcterms:W3CDTF">2004-05-14T05:02:24Z</dcterms:created>
  <dcterms:modified xsi:type="dcterms:W3CDTF">2014-10-23T10:58:01Z</dcterms:modified>
  <cp:category/>
  <cp:version/>
  <cp:contentType/>
  <cp:contentStatus/>
</cp:coreProperties>
</file>